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 2022" sheetId="1" r:id="rId4"/>
    <sheet state="visible" name="Custos e Despesas- AQ" sheetId="2" r:id="rId5"/>
    <sheet state="visible" name="01-03-2022" sheetId="3" r:id="rId6"/>
    <sheet state="visible" name="03-03-2022." sheetId="4" r:id="rId7"/>
    <sheet state="visible" name="04-03-2022" sheetId="5" r:id="rId8"/>
    <sheet state="visible" name="05-03-2022" sheetId="6" r:id="rId9"/>
    <sheet state="visible" name="06-03-2022" sheetId="7" r:id="rId10"/>
    <sheet state="visible" name="08-03-2022" sheetId="8" r:id="rId11"/>
    <sheet state="visible" name="09-03-2022" sheetId="9" r:id="rId12"/>
    <sheet state="visible" name="10-03-2022" sheetId="10" r:id="rId13"/>
    <sheet state="visible" name="11-03-2022" sheetId="11" r:id="rId14"/>
    <sheet state="visible" name="12-03-2022" sheetId="12" r:id="rId15"/>
    <sheet state="visible" name="13-03-2022" sheetId="13" r:id="rId16"/>
    <sheet state="visible" name="15-03-2022" sheetId="14" r:id="rId17"/>
    <sheet state="visible" name="Cópia de 16-03-2022" sheetId="15" r:id="rId18"/>
    <sheet state="visible" name="Cópia de 17-03-2021" sheetId="16" r:id="rId19"/>
    <sheet state="visible" name="Cópia de 18-03-2022" sheetId="17" r:id="rId20"/>
    <sheet state="visible" name="Cópia de 19-03-2022" sheetId="18" r:id="rId21"/>
    <sheet state="visible" name="Cópia de 20-03-2022" sheetId="19" r:id="rId22"/>
    <sheet state="visible" name="Cópia de 22-03-2022" sheetId="20" r:id="rId23"/>
    <sheet state="visible" name="Cópia de 23-03-2022" sheetId="21" r:id="rId24"/>
    <sheet state="visible" name="Cópia de 24-03-2022" sheetId="22" r:id="rId25"/>
    <sheet state="visible" name="Cópia de 25-03-2022" sheetId="23" r:id="rId26"/>
    <sheet state="visible" name="Cópia de 26-03-2022" sheetId="24" r:id="rId27"/>
    <sheet state="visible" name="Cópia de 27-03-2022" sheetId="25" r:id="rId28"/>
    <sheet state="visible" name="Cópia de 29-03-2022" sheetId="26" r:id="rId29"/>
    <sheet state="visible" name="Cópia de 30-03-2022" sheetId="27" r:id="rId30"/>
    <sheet state="visible" name="Cópia de 31-03-2022" sheetId="28" r:id="rId31"/>
  </sheets>
  <definedNames/>
  <calcPr/>
</workbook>
</file>

<file path=xl/sharedStrings.xml><?xml version="1.0" encoding="utf-8"?>
<sst xmlns="http://schemas.openxmlformats.org/spreadsheetml/2006/main" count="977" uniqueCount="75">
  <si>
    <t>ESTADO DE MATO GROSSO</t>
  </si>
  <si>
    <t>Prefeitura Municipal de Barra do Garças</t>
  </si>
  <si>
    <t>Secretaria de Turismo</t>
  </si>
  <si>
    <t>PARQUE MUNICIPAL DAS ÁGUAS QUENTES</t>
  </si>
  <si>
    <t xml:space="preserve"> - Fluxo de visitantes - </t>
  </si>
  <si>
    <t>MARÇO 2022</t>
  </si>
  <si>
    <t>DATA</t>
  </si>
  <si>
    <t>TOTAL DE VISITANTES</t>
  </si>
  <si>
    <t>TOTAL DE GRATUIDADES</t>
  </si>
  <si>
    <t>TOTAL DE PAGANTES</t>
  </si>
  <si>
    <t>ENTRADA INTEIRA</t>
  </si>
  <si>
    <t>MEIA ENTRADA</t>
  </si>
  <si>
    <t>ARRECADAÇÃO</t>
  </si>
  <si>
    <t>OBSERVAÇÕES</t>
  </si>
  <si>
    <t>Março</t>
  </si>
  <si>
    <t xml:space="preserve">terça </t>
  </si>
  <si>
    <t>quarta</t>
  </si>
  <si>
    <t>Parque fechado</t>
  </si>
  <si>
    <t>-</t>
  </si>
  <si>
    <t>quinta</t>
  </si>
  <si>
    <t>sexta</t>
  </si>
  <si>
    <t>sábado</t>
  </si>
  <si>
    <t>domingo</t>
  </si>
  <si>
    <t>segunda</t>
  </si>
  <si>
    <t>Início das atividades do projeto Feliz Idade</t>
  </si>
  <si>
    <t>Início do reajuste do valor do ingresso para R$10,00</t>
  </si>
  <si>
    <t>Valores médios</t>
  </si>
  <si>
    <t>TOTAL</t>
  </si>
  <si>
    <t>-Custos e Despesas-</t>
  </si>
  <si>
    <t>Energia elétrica</t>
  </si>
  <si>
    <t>Folha de Pagamentos Funcionários- Março/2022</t>
  </si>
  <si>
    <t>Materiais e serviços</t>
  </si>
  <si>
    <t>Total</t>
  </si>
  <si>
    <t>Prefeitura Municipal de Barra do Garças -MT</t>
  </si>
  <si>
    <t>CNPJ: 03.X439.239/0001-50</t>
  </si>
  <si>
    <t xml:space="preserve">     Sistema administrativo '' Parque das Aguas D1</t>
  </si>
  <si>
    <t>Movimentação Diária</t>
  </si>
  <si>
    <t>Data:</t>
  </si>
  <si>
    <t>Inteira</t>
  </si>
  <si>
    <t xml:space="preserve">Meia Entrada </t>
  </si>
  <si>
    <t>Blocos</t>
  </si>
  <si>
    <t>Bilhetes</t>
  </si>
  <si>
    <t>valor</t>
  </si>
  <si>
    <t>Valor</t>
  </si>
  <si>
    <t>Total de bilhete meia</t>
  </si>
  <si>
    <t>Blocos Baixados</t>
  </si>
  <si>
    <t>Meia</t>
  </si>
  <si>
    <t>Valor Total R$</t>
  </si>
  <si>
    <t>Assinatura:</t>
  </si>
  <si>
    <t>Total de bilhete inteira</t>
  </si>
  <si>
    <t>Voltas catraca até às 14:30h</t>
  </si>
  <si>
    <t>Nº Catracas ás 08:00h</t>
  </si>
  <si>
    <t>Total geral de Bilhetes</t>
  </si>
  <si>
    <t>Voltas catraca Total</t>
  </si>
  <si>
    <t>Nº do malote</t>
  </si>
  <si>
    <t>Total de gratuidades</t>
  </si>
  <si>
    <t>Nº Catracas ás 14:30h</t>
  </si>
  <si>
    <t>Nº Catracas ás 20:30h</t>
  </si>
  <si>
    <t>Catraca reiniciada neste dia</t>
  </si>
  <si>
    <t>Voltas até o reinício</t>
  </si>
  <si>
    <t>Tarifas:</t>
  </si>
  <si>
    <t>Controle de bilhetes - INTEIRA</t>
  </si>
  <si>
    <t>Controle de bilhetes - MEIA ENTRADA</t>
  </si>
  <si>
    <t>Nº do bloco</t>
  </si>
  <si>
    <t>Qtde de bilhetes</t>
  </si>
  <si>
    <t>Nº Catraca às 08:00h</t>
  </si>
  <si>
    <t>Total de bilhetes pagantes no dia</t>
  </si>
  <si>
    <t>Nº Catraca às 14:30h</t>
  </si>
  <si>
    <t>Total de gratuidades no dia</t>
  </si>
  <si>
    <t>Nº de voltas na catraca até às 14:30h</t>
  </si>
  <si>
    <t>Nº Catraca às 20:30h</t>
  </si>
  <si>
    <t>Total geral de pessoas no dia</t>
  </si>
  <si>
    <t>Nº de voltas na catraca das 14:30h às 20h</t>
  </si>
  <si>
    <t>VALOR TOTAL ARRECADADO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</si>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</sst>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/mm/yyyy"/>
    <numFmt numFmtId="165" formatCode="_-&quot;R$&quot;* #,##0.00_-;\-&quot;R$&quot;* #,##0.00_-;_-&quot;R$&quot;* &quot;-&quot;??_-;_-@"/>
    <numFmt numFmtId="166" formatCode="[$R$ -416]#,##0.00"/>
    <numFmt numFmtId="167" formatCode="_([$R$ -416]* #,##0.00_);_([$R$ -416]* \(#,##0.00\);_([$R$ -416]* &quot;-&quot;??_);_(@_)"/>
    <numFmt numFmtId="168" formatCode="&quot;R$&quot;#,##0.00_);[Red]\(&quot;R$&quot;#,##0.00\)"/>
    <numFmt numFmtId="169" formatCode="0.00_);[Red]\(0.00\)"/>
  </numFmts>
  <fonts count="31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b/>
      <sz val="18.0"/>
      <color rgb="FF000000"/>
      <name val="&quot;Times New Roman&quot;"/>
    </font>
    <font>
      <i/>
      <sz val="18.0"/>
      <color rgb="FF000000"/>
      <name val="&quot;Times New Roman&quot;"/>
    </font>
    <font>
      <b/>
      <color rgb="FF000000"/>
      <name val="&quot;Times New Roman&quot;"/>
    </font>
    <font>
      <b/>
      <sz val="36.0"/>
      <color rgb="FF000000"/>
      <name val="&quot;Times New Roman&quot;"/>
    </font>
    <font>
      <sz val="18.0"/>
      <color rgb="FF000000"/>
      <name val="&quot;Times New Roman&quot;"/>
    </font>
    <font>
      <b/>
      <sz val="12.0"/>
      <color rgb="FF000000"/>
      <name val="Arial"/>
    </font>
    <font/>
    <font>
      <sz val="12.0"/>
      <color theme="1"/>
      <name val="Arial"/>
      <scheme val="minor"/>
    </font>
    <font>
      <sz val="14.0"/>
      <color rgb="FF0000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8.0"/>
      <color theme="1"/>
      <name val="Arial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  <font>
      <sz val="8.0"/>
      <color theme="1"/>
      <name val="Calibri"/>
    </font>
    <font>
      <b/>
      <sz val="10.0"/>
      <color rgb="FF000000"/>
      <name val="Times New Roman"/>
    </font>
    <font>
      <i/>
      <sz val="12.0"/>
      <color rgb="FF000000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>
      <b/>
      <sz val="14.0"/>
      <color theme="1"/>
      <name val="Times New Roman"/>
    </font>
    <font>
      <b/>
      <sz val="11.0"/>
      <color rgb="FF000000"/>
      <name val="Arial"/>
    </font>
    <font>
      <b/>
      <sz val="12.0"/>
      <color theme="1"/>
      <name val="Times New Roman"/>
    </font>
    <font>
      <b/>
      <sz val="12.0"/>
      <color theme="1"/>
      <name val="Calibri"/>
    </font>
    <font>
      <sz val="16.0"/>
      <color theme="1"/>
      <name val="Calibri"/>
    </font>
    <font>
      <b/>
      <sz val="16.0"/>
      <color theme="1"/>
      <name val="Calibri"/>
    </font>
    <font>
      <sz val="9.0"/>
      <color theme="1"/>
      <name val="Calibri"/>
    </font>
  </fonts>
  <fills count="2">
    <fill>
      <patternFill patternType="none"/>
    </fill>
    <fill>
      <patternFill patternType="lightGray"/>
    </fill>
  </fills>
  <borders count="45">
    <border/>
    <border>
      <left style="medium">
        <color rgb="FF434343"/>
      </left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434343"/>
      </left>
      <right style="medium">
        <color rgb="FF434343"/>
      </right>
      <top style="medium">
        <color rgb="FF434343"/>
      </top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</border>
    <border>
      <left style="medium">
        <color rgb="FF434343"/>
      </left>
      <right style="thin">
        <color rgb="FF434343"/>
      </right>
      <top style="medium">
        <color rgb="FF434343"/>
      </top>
      <bottom style="thin">
        <color rgb="FF434343"/>
      </bottom>
    </border>
    <border>
      <left style="thin">
        <color rgb="FF434343"/>
      </left>
      <right style="thin">
        <color rgb="FF434343"/>
      </right>
      <top style="medium">
        <color rgb="FF434343"/>
      </top>
      <bottom style="thin">
        <color rgb="FF434343"/>
      </bottom>
    </border>
    <border>
      <left style="thin">
        <color rgb="FF434343"/>
      </left>
      <top style="medium">
        <color rgb="FF434343"/>
      </top>
      <bottom style="thin">
        <color rgb="FF434343"/>
      </bottom>
    </border>
    <border>
      <left style="thin">
        <color rgb="FF434343"/>
      </left>
      <right style="medium">
        <color rgb="FF434343"/>
      </right>
      <bottom style="thin">
        <color rgb="FF434343"/>
      </bottom>
    </border>
    <border>
      <left style="medium">
        <color rgb="FF434343"/>
      </left>
    </border>
    <border>
      <left style="medium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top style="thin">
        <color rgb="FF434343"/>
      </top>
      <bottom style="thin">
        <color rgb="FF434343"/>
      </bottom>
    </border>
    <border>
      <top style="thin">
        <color rgb="FF434343"/>
      </top>
      <bottom style="thin">
        <color rgb="FF434343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medium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medium">
        <color rgb="FF434343"/>
      </right>
      <top style="thin">
        <color rgb="FF434343"/>
      </top>
      <bottom style="medium">
        <color rgb="FF434343"/>
      </bottom>
    </border>
    <border>
      <left style="medium">
        <color rgb="FF434343"/>
      </left>
      <bottom style="medium">
        <color rgb="FF434343"/>
      </bottom>
    </border>
    <border>
      <left style="medium">
        <color rgb="FF434343"/>
      </left>
      <right style="thin">
        <color rgb="FF434343"/>
      </right>
      <top style="thin">
        <color rgb="FF434343"/>
      </top>
      <bottom style="medium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medium">
        <color rgb="FF434343"/>
      </bottom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right style="medium">
        <color rgb="FF434343"/>
      </right>
      <bottom style="medium">
        <color rgb="FF43434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readingOrder="0" shrinkToFit="0" wrapText="0"/>
    </xf>
    <xf borderId="0" fillId="0" fontId="4" numFmtId="0" xfId="0" applyAlignment="1" applyFont="1">
      <alignment horizontal="center" readingOrder="0" shrinkToFit="0" wrapText="0"/>
    </xf>
    <xf borderId="0" fillId="0" fontId="5" numFmtId="0" xfId="0" applyAlignment="1" applyFont="1">
      <alignment horizontal="center" shrinkToFit="0" wrapText="0"/>
    </xf>
    <xf borderId="0" fillId="0" fontId="5" numFmtId="0" xfId="0" applyAlignment="1" applyFont="1">
      <alignment horizontal="center" shrinkToFit="0" wrapText="0"/>
    </xf>
    <xf borderId="0" fillId="0" fontId="6" numFmtId="0" xfId="0" applyAlignment="1" applyFont="1">
      <alignment horizontal="center" readingOrder="0" shrinkToFit="0" wrapText="0"/>
    </xf>
    <xf borderId="0" fillId="0" fontId="7" numFmtId="0" xfId="0" applyAlignment="1" applyFont="1">
      <alignment horizontal="center" readingOrder="0" shrinkToFit="0" vertical="top" wrapText="0"/>
    </xf>
    <xf borderId="0" fillId="0" fontId="3" numFmtId="49" xfId="0" applyAlignment="1" applyFont="1" applyNumberFormat="1">
      <alignment horizontal="center" readingOrder="0" shrinkToFit="0" vertical="center" wrapText="0"/>
    </xf>
    <xf borderId="1" fillId="0" fontId="8" numFmtId="0" xfId="0" applyAlignment="1" applyBorder="1" applyFont="1">
      <alignment horizontal="center" readingOrder="0" shrinkToFit="0" vertical="center" wrapText="1"/>
    </xf>
    <xf borderId="2" fillId="0" fontId="9" numFmtId="0" xfId="0" applyBorder="1" applyFont="1"/>
    <xf borderId="3" fillId="0" fontId="8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center" readingOrder="0" textRotation="90" vertical="center"/>
    </xf>
    <xf borderId="5" fillId="0" fontId="10" numFmtId="164" xfId="0" applyAlignment="1" applyBorder="1" applyFont="1" applyNumberFormat="1">
      <alignment horizontal="center" readingOrder="0"/>
    </xf>
    <xf borderId="6" fillId="0" fontId="10" numFmtId="0" xfId="0" applyAlignment="1" applyBorder="1" applyFont="1">
      <alignment horizontal="center" readingOrder="0"/>
    </xf>
    <xf borderId="6" fillId="0" fontId="11" numFmtId="3" xfId="0" applyAlignment="1" applyBorder="1" applyFont="1" applyNumberFormat="1">
      <alignment horizontal="center" readingOrder="0" shrinkToFit="0" wrapText="0"/>
    </xf>
    <xf borderId="6" fillId="0" fontId="12" numFmtId="3" xfId="0" applyAlignment="1" applyBorder="1" applyFont="1" applyNumberFormat="1">
      <alignment horizontal="center"/>
    </xf>
    <xf borderId="7" fillId="0" fontId="12" numFmtId="165" xfId="0" applyAlignment="1" applyBorder="1" applyFont="1" applyNumberFormat="1">
      <alignment horizontal="center"/>
    </xf>
    <xf borderId="8" fillId="0" fontId="13" numFmtId="0" xfId="0" applyAlignment="1" applyBorder="1" applyFont="1">
      <alignment vertical="bottom"/>
    </xf>
    <xf borderId="9" fillId="0" fontId="9" numFmtId="0" xfId="0" applyBorder="1" applyFont="1"/>
    <xf borderId="10" fillId="0" fontId="10" numFmtId="164" xfId="0" applyAlignment="1" applyBorder="1" applyFont="1" applyNumberFormat="1">
      <alignment horizontal="center" readingOrder="0"/>
    </xf>
    <xf borderId="11" fillId="0" fontId="10" numFmtId="0" xfId="0" applyAlignment="1" applyBorder="1" applyFont="1">
      <alignment horizontal="center" readingOrder="0"/>
    </xf>
    <xf borderId="12" fillId="0" fontId="12" numFmtId="3" xfId="0" applyAlignment="1" applyBorder="1" applyFont="1" applyNumberFormat="1">
      <alignment horizontal="center" readingOrder="0"/>
    </xf>
    <xf borderId="13" fillId="0" fontId="9" numFmtId="0" xfId="0" applyBorder="1" applyFont="1"/>
    <xf borderId="14" fillId="0" fontId="9" numFmtId="0" xfId="0" applyBorder="1" applyFont="1"/>
    <xf borderId="12" fillId="0" fontId="12" numFmtId="0" xfId="0" applyAlignment="1" applyBorder="1" applyFont="1">
      <alignment horizontal="center" readingOrder="0"/>
    </xf>
    <xf borderId="15" fillId="0" fontId="13" numFmtId="0" xfId="0" applyAlignment="1" applyBorder="1" applyFont="1">
      <alignment vertical="bottom"/>
    </xf>
    <xf borderId="11" fillId="0" fontId="12" numFmtId="3" xfId="0" applyAlignment="1" applyBorder="1" applyFont="1" applyNumberFormat="1">
      <alignment horizontal="center" readingOrder="0"/>
    </xf>
    <xf borderId="11" fillId="0" fontId="12" numFmtId="3" xfId="0" applyAlignment="1" applyBorder="1" applyFont="1" applyNumberFormat="1">
      <alignment horizontal="center"/>
    </xf>
    <xf borderId="11" fillId="0" fontId="11" numFmtId="3" xfId="0" applyAlignment="1" applyBorder="1" applyFont="1" applyNumberFormat="1">
      <alignment horizontal="center" readingOrder="0" shrinkToFit="0" wrapText="0"/>
    </xf>
    <xf borderId="12" fillId="0" fontId="12" numFmtId="165" xfId="0" applyAlignment="1" applyBorder="1" applyFont="1" applyNumberFormat="1">
      <alignment horizontal="center"/>
    </xf>
    <xf borderId="12" fillId="0" fontId="12" numFmtId="165" xfId="0" applyAlignment="1" applyBorder="1" applyFont="1" applyNumberFormat="1">
      <alignment horizontal="center" readingOrder="0"/>
    </xf>
    <xf borderId="15" fillId="0" fontId="14" numFmtId="0" xfId="0" applyAlignment="1" applyBorder="1" applyFont="1">
      <alignment readingOrder="0" shrinkToFit="0" vertical="bottom" wrapText="1"/>
    </xf>
    <xf borderId="16" fillId="0" fontId="13" numFmtId="0" xfId="0" applyAlignment="1" applyBorder="1" applyFont="1">
      <alignment vertical="bottom"/>
    </xf>
    <xf borderId="17" fillId="0" fontId="9" numFmtId="0" xfId="0" applyBorder="1" applyFont="1"/>
    <xf borderId="18" fillId="0" fontId="10" numFmtId="164" xfId="0" applyAlignment="1" applyBorder="1" applyFont="1" applyNumberFormat="1">
      <alignment horizontal="center" readingOrder="0"/>
    </xf>
    <xf borderId="19" fillId="0" fontId="10" numFmtId="0" xfId="0" applyAlignment="1" applyBorder="1" applyFont="1">
      <alignment horizontal="center" readingOrder="0"/>
    </xf>
    <xf borderId="19" fillId="0" fontId="12" numFmtId="3" xfId="0" applyAlignment="1" applyBorder="1" applyFont="1" applyNumberFormat="1">
      <alignment horizontal="center" readingOrder="0"/>
    </xf>
    <xf borderId="16" fillId="0" fontId="12" numFmtId="3" xfId="0" applyAlignment="1" applyBorder="1" applyFont="1" applyNumberFormat="1">
      <alignment horizontal="center" readingOrder="0"/>
    </xf>
    <xf borderId="0" fillId="0" fontId="2" numFmtId="0" xfId="0" applyAlignment="1" applyFont="1">
      <alignment horizontal="center"/>
    </xf>
    <xf borderId="20" fillId="0" fontId="10" numFmtId="0" xfId="0" applyAlignment="1" applyBorder="1" applyFont="1">
      <alignment horizontal="center" readingOrder="0" vertical="center"/>
    </xf>
    <xf borderId="21" fillId="0" fontId="9" numFmtId="0" xfId="0" applyBorder="1" applyFont="1"/>
    <xf borderId="4" fillId="0" fontId="10" numFmtId="3" xfId="0" applyAlignment="1" applyBorder="1" applyFont="1" applyNumberFormat="1">
      <alignment horizontal="center" vertical="center"/>
    </xf>
    <xf borderId="4" fillId="0" fontId="10" numFmtId="165" xfId="0" applyAlignment="1" applyBorder="1" applyFont="1" applyNumberFormat="1">
      <alignment horizontal="center" vertical="center"/>
    </xf>
    <xf borderId="0" fillId="0" fontId="10" numFmtId="0" xfId="0" applyAlignment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1" fillId="0" fontId="15" numFmtId="0" xfId="0" applyAlignment="1" applyBorder="1" applyFont="1">
      <alignment horizontal="center" readingOrder="0" vertical="center"/>
    </xf>
    <xf borderId="3" fillId="0" fontId="15" numFmtId="3" xfId="0" applyAlignment="1" applyBorder="1" applyFont="1" applyNumberFormat="1">
      <alignment horizontal="center" vertical="center"/>
    </xf>
    <xf borderId="4" fillId="0" fontId="12" numFmtId="10" xfId="0" applyAlignment="1" applyBorder="1" applyFont="1" applyNumberFormat="1">
      <alignment horizontal="center"/>
    </xf>
    <xf borderId="3" fillId="0" fontId="15" numFmtId="166" xfId="0" applyAlignment="1" applyBorder="1" applyFont="1" applyNumberFormat="1">
      <alignment horizontal="center" vertical="center"/>
    </xf>
    <xf borderId="22" fillId="0" fontId="9" numFmtId="0" xfId="0" applyBorder="1" applyFont="1"/>
    <xf borderId="23" fillId="0" fontId="9" numFmtId="0" xfId="0" applyBorder="1" applyFont="1"/>
    <xf borderId="4" fillId="0" fontId="15" numFmtId="3" xfId="0" applyAlignment="1" applyBorder="1" applyFont="1" applyNumberFormat="1">
      <alignment horizontal="center"/>
    </xf>
    <xf borderId="0" fillId="0" fontId="2" numFmtId="0" xfId="0" applyAlignment="1" applyFont="1">
      <alignment horizontal="left" readingOrder="0"/>
    </xf>
    <xf borderId="0" fillId="0" fontId="2" numFmtId="167" xfId="0" applyAlignment="1" applyFont="1" applyNumberFormat="1">
      <alignment readingOrder="0"/>
    </xf>
    <xf borderId="0" fillId="0" fontId="2" numFmtId="167" xfId="0" applyAlignment="1" applyFont="1" applyNumberFormat="1">
      <alignment horizontal="left" readingOrder="0"/>
    </xf>
    <xf borderId="0" fillId="0" fontId="16" numFmtId="0" xfId="0" applyAlignment="1" applyFont="1">
      <alignment horizontal="left" readingOrder="0"/>
    </xf>
    <xf borderId="0" fillId="0" fontId="16" numFmtId="167" xfId="0" applyAlignment="1" applyFont="1" applyNumberFormat="1">
      <alignment readingOrder="0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24" fillId="0" fontId="18" numFmtId="0" xfId="0" applyAlignment="1" applyBorder="1" applyFont="1">
      <alignment vertical="center"/>
    </xf>
    <xf borderId="24" fillId="0" fontId="18" numFmtId="0" xfId="0" applyAlignment="1" applyBorder="1" applyFont="1">
      <alignment horizontal="center" vertical="center"/>
    </xf>
    <xf borderId="0" fillId="0" fontId="18" numFmtId="0" xfId="0" applyAlignment="1" applyFont="1">
      <alignment vertical="center"/>
    </xf>
    <xf borderId="24" fillId="0" fontId="18" numFmtId="168" xfId="0" applyAlignment="1" applyBorder="1" applyFont="1" applyNumberFormat="1">
      <alignment vertical="center"/>
    </xf>
    <xf borderId="24" fillId="0" fontId="19" numFmtId="0" xfId="0" applyAlignment="1" applyBorder="1" applyFont="1">
      <alignment shrinkToFit="0" vertical="center" wrapText="1"/>
    </xf>
    <xf borderId="24" fillId="0" fontId="18" numFmtId="165" xfId="0" applyAlignment="1" applyBorder="1" applyFont="1" applyNumberFormat="1">
      <alignment vertical="center"/>
    </xf>
    <xf borderId="25" fillId="0" fontId="18" numFmtId="0" xfId="0" applyAlignment="1" applyBorder="1" applyFont="1">
      <alignment vertical="center"/>
    </xf>
    <xf borderId="25" fillId="0" fontId="18" numFmtId="168" xfId="0" applyAlignment="1" applyBorder="1" applyFont="1" applyNumberFormat="1">
      <alignment vertical="center"/>
    </xf>
    <xf borderId="24" fillId="0" fontId="17" numFmtId="0" xfId="0" applyAlignment="1" applyBorder="1" applyFont="1">
      <alignment vertical="center"/>
    </xf>
    <xf borderId="26" fillId="0" fontId="18" numFmtId="0" xfId="0" applyAlignment="1" applyBorder="1" applyFont="1">
      <alignment vertical="center"/>
    </xf>
    <xf borderId="26" fillId="0" fontId="18" numFmtId="165" xfId="0" applyAlignment="1" applyBorder="1" applyFont="1" applyNumberFormat="1">
      <alignment horizontal="center" vertical="center"/>
    </xf>
    <xf borderId="27" fillId="0" fontId="9" numFmtId="0" xfId="0" applyBorder="1" applyFont="1"/>
    <xf borderId="28" fillId="0" fontId="18" numFmtId="0" xfId="0" applyAlignment="1" applyBorder="1" applyFont="1">
      <alignment vertical="center"/>
    </xf>
    <xf borderId="27" fillId="0" fontId="18" numFmtId="0" xfId="0" applyAlignment="1" applyBorder="1" applyFont="1">
      <alignment vertical="center"/>
    </xf>
    <xf borderId="24" fillId="0" fontId="18" numFmtId="0" xfId="0" applyAlignment="1" applyBorder="1" applyFont="1">
      <alignment shrinkToFit="0" vertical="center" wrapText="1"/>
    </xf>
    <xf borderId="29" fillId="0" fontId="17" numFmtId="0" xfId="0" applyAlignment="1" applyBorder="1" applyFont="1">
      <alignment horizontal="center" shrinkToFit="0" vertical="center" wrapText="1"/>
    </xf>
    <xf borderId="30" fillId="0" fontId="9" numFmtId="0" xfId="0" applyBorder="1" applyFont="1"/>
    <xf borderId="31" fillId="0" fontId="18" numFmtId="0" xfId="0" applyAlignment="1" applyBorder="1" applyFont="1">
      <alignment horizontal="center" vertical="center"/>
    </xf>
    <xf borderId="32" fillId="0" fontId="9" numFmtId="0" xfId="0" applyBorder="1" applyFont="1"/>
    <xf borderId="33" fillId="0" fontId="9" numFmtId="0" xfId="0" applyBorder="1" applyFont="1"/>
    <xf borderId="34" fillId="0" fontId="17" numFmtId="0" xfId="0" applyAlignment="1" applyBorder="1" applyFont="1">
      <alignment vertical="center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22" numFmtId="0" xfId="0" applyAlignment="1" applyFont="1">
      <alignment vertical="center"/>
    </xf>
    <xf borderId="0" fillId="0" fontId="2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25" numFmtId="0" xfId="0" applyAlignment="1" applyFont="1">
      <alignment horizontal="center" vertical="center"/>
    </xf>
    <xf borderId="0" fillId="0" fontId="26" numFmtId="0" xfId="0" applyAlignment="1" applyFont="1">
      <alignment horizontal="center" vertical="center"/>
    </xf>
    <xf borderId="34" fillId="0" fontId="17" numFmtId="0" xfId="0" applyAlignment="1" applyBorder="1" applyFont="1">
      <alignment horizontal="center" vertical="center"/>
    </xf>
    <xf borderId="34" fillId="0" fontId="27" numFmtId="0" xfId="0" applyAlignment="1" applyBorder="1" applyFont="1">
      <alignment vertical="center"/>
    </xf>
    <xf borderId="31" fillId="0" fontId="17" numFmtId="0" xfId="0" applyAlignment="1" applyBorder="1" applyFont="1">
      <alignment horizontal="center" vertical="center"/>
    </xf>
    <xf borderId="35" fillId="0" fontId="18" numFmtId="165" xfId="0" applyAlignment="1" applyBorder="1" applyFont="1" applyNumberFormat="1">
      <alignment vertical="center"/>
    </xf>
    <xf borderId="36" fillId="0" fontId="18" numFmtId="0" xfId="0" applyAlignment="1" applyBorder="1" applyFont="1">
      <alignment vertical="center"/>
    </xf>
    <xf borderId="37" fillId="0" fontId="18" numFmtId="165" xfId="0" applyAlignment="1" applyBorder="1" applyFont="1" applyNumberFormat="1">
      <alignment vertical="center"/>
    </xf>
    <xf borderId="38" fillId="0" fontId="18" numFmtId="0" xfId="0" applyAlignment="1" applyBorder="1" applyFont="1">
      <alignment vertical="center"/>
    </xf>
    <xf borderId="29" fillId="0" fontId="17" numFmtId="0" xfId="0" applyAlignment="1" applyBorder="1" applyFont="1">
      <alignment horizontal="center" vertical="center"/>
    </xf>
    <xf borderId="39" fillId="0" fontId="9" numFmtId="0" xfId="0" applyBorder="1" applyFont="1"/>
    <xf borderId="24" fillId="0" fontId="17" numFmtId="0" xfId="0" applyAlignment="1" applyBorder="1" applyFont="1">
      <alignment shrinkToFit="0" vertical="center" wrapText="1"/>
    </xf>
    <xf borderId="24" fillId="0" fontId="17" numFmtId="165" xfId="0" applyAlignment="1" applyBorder="1" applyFont="1" applyNumberFormat="1">
      <alignment vertical="center"/>
    </xf>
    <xf borderId="0" fillId="0" fontId="19" numFmtId="0" xfId="0" applyAlignment="1" applyFont="1">
      <alignment shrinkToFit="0" vertical="center" wrapText="1"/>
    </xf>
    <xf borderId="0" fillId="0" fontId="18" numFmtId="165" xfId="0" applyAlignment="1" applyFont="1" applyNumberFormat="1">
      <alignment vertical="center"/>
    </xf>
    <xf borderId="24" fillId="0" fontId="17" numFmtId="0" xfId="0" applyAlignment="1" applyBorder="1" applyFont="1">
      <alignment horizontal="center" vertical="center"/>
    </xf>
    <xf borderId="24" fillId="0" fontId="18" numFmtId="168" xfId="0" applyAlignment="1" applyBorder="1" applyFont="1" applyNumberFormat="1">
      <alignment horizontal="center" vertical="center"/>
    </xf>
    <xf borderId="25" fillId="0" fontId="18" numFmtId="0" xfId="0" applyAlignment="1" applyBorder="1" applyFont="1">
      <alignment horizontal="center" vertical="center"/>
    </xf>
    <xf borderId="25" fillId="0" fontId="18" numFmtId="168" xfId="0" applyAlignment="1" applyBorder="1" applyFont="1" applyNumberFormat="1">
      <alignment horizontal="center" vertical="center"/>
    </xf>
    <xf borderId="25" fillId="0" fontId="17" numFmtId="0" xfId="0" applyAlignment="1" applyBorder="1" applyFont="1">
      <alignment shrinkToFit="0" vertical="center" wrapText="1"/>
    </xf>
    <xf borderId="25" fillId="0" fontId="17" numFmtId="0" xfId="0" applyAlignment="1" applyBorder="1" applyFont="1">
      <alignment horizontal="center" vertical="center"/>
    </xf>
    <xf borderId="25" fillId="0" fontId="17" numFmtId="165" xfId="0" applyAlignment="1" applyBorder="1" applyFont="1" applyNumberFormat="1">
      <alignment vertical="center"/>
    </xf>
    <xf borderId="29" fillId="0" fontId="18" numFmtId="0" xfId="0" applyAlignment="1" applyBorder="1" applyFont="1">
      <alignment horizontal="center" vertical="center"/>
    </xf>
    <xf borderId="40" fillId="0" fontId="17" numFmtId="0" xfId="0" applyAlignment="1" applyBorder="1" applyFont="1">
      <alignment vertical="center"/>
    </xf>
    <xf borderId="41" fillId="0" fontId="18" numFmtId="0" xfId="0" applyAlignment="1" applyBorder="1" applyFont="1">
      <alignment shrinkToFit="0" vertical="center" wrapText="1"/>
    </xf>
    <xf borderId="41" fillId="0" fontId="18" numFmtId="0" xfId="0" applyAlignment="1" applyBorder="1" applyFont="1">
      <alignment vertical="center"/>
    </xf>
    <xf borderId="41" fillId="0" fontId="18" numFmtId="165" xfId="0" applyAlignment="1" applyBorder="1" applyFont="1" applyNumberFormat="1">
      <alignment vertical="center"/>
    </xf>
    <xf borderId="0" fillId="0" fontId="18" numFmtId="165" xfId="0" applyAlignment="1" applyFont="1" applyNumberFormat="1">
      <alignment horizontal="center" vertical="center"/>
    </xf>
    <xf borderId="29" fillId="0" fontId="18" numFmtId="0" xfId="0" applyAlignment="1" applyBorder="1" applyFont="1">
      <alignment vertical="center"/>
    </xf>
    <xf borderId="31" fillId="0" fontId="28" numFmtId="0" xfId="0" applyAlignment="1" applyBorder="1" applyFont="1">
      <alignment horizontal="center" vertical="center"/>
    </xf>
    <xf borderId="25" fillId="0" fontId="17" numFmtId="0" xfId="0" applyAlignment="1" applyBorder="1" applyFont="1">
      <alignment vertical="center"/>
    </xf>
    <xf borderId="42" fillId="0" fontId="18" numFmtId="0" xfId="0" applyAlignment="1" applyBorder="1" applyFont="1">
      <alignment vertical="center"/>
    </xf>
    <xf borderId="42" fillId="0" fontId="18" numFmtId="0" xfId="0" applyAlignment="1" applyBorder="1" applyFont="1">
      <alignment horizontal="center" vertical="center"/>
    </xf>
    <xf borderId="43" fillId="0" fontId="9" numFmtId="0" xfId="0" applyBorder="1" applyFont="1"/>
    <xf borderId="44" fillId="0" fontId="18" numFmtId="0" xfId="0" applyAlignment="1" applyBorder="1" applyFont="1">
      <alignment vertical="center"/>
    </xf>
    <xf borderId="29" fillId="0" fontId="17" numFmtId="0" xfId="0" applyAlignment="1" applyBorder="1" applyFont="1">
      <alignment horizontal="left" shrinkToFit="0" vertical="center" wrapText="1"/>
    </xf>
    <xf borderId="31" fillId="0" fontId="29" numFmtId="0" xfId="0" applyAlignment="1" applyBorder="1" applyFont="1">
      <alignment horizontal="left" vertical="center"/>
    </xf>
    <xf borderId="31" fillId="0" fontId="29" numFmtId="165" xfId="0" applyAlignment="1" applyBorder="1" applyFont="1" applyNumberFormat="1">
      <alignment horizontal="center" vertical="center"/>
    </xf>
    <xf quotePrefix="1" borderId="0" fillId="0" fontId="18" numFmtId="0" xfId="0" applyAlignment="1" applyFont="1">
      <alignment vertical="center"/>
    </xf>
    <xf borderId="34" fillId="0" fontId="27" numFmtId="164" xfId="0" applyAlignment="1" applyBorder="1" applyFont="1" applyNumberFormat="1">
      <alignment readingOrder="0" vertical="center"/>
    </xf>
    <xf borderId="24" fillId="0" fontId="30" numFmtId="168" xfId="0" applyAlignment="1" applyBorder="1" applyFont="1" applyNumberFormat="1">
      <alignment vertical="center"/>
    </xf>
    <xf borderId="37" fillId="0" fontId="18" numFmtId="169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2.xml.rels><?xml version="1.0" encoding="UTF-8" standalone="yes"?>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3.xml.rels><?xml version="1.0" encoding="UTF-8" standalone="yes"?>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5.xml.rels><?xml version="1.0" encoding="UTF-8" standalone="yes"?>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8.xml.rels><?xml version="1.0" encoding="UTF-8" standalone="yes"?>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266700</xdr:colOff>
      <xdr:row>0</xdr:row>
      <xdr:rowOff>47625</xdr:rowOff>
    </xdr:from>
    <xdr:ext cx="647700" cy="6191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2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2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2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2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2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2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2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695325</xdr:colOff>
      <xdr:row>0</xdr:row>
      <xdr:rowOff>47625</xdr:rowOff>
    </xdr:from>
    <xdr:ext cx="571500" cy="53340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14.13"/>
    <col customWidth="1" min="3" max="3" width="8.63"/>
    <col customWidth="1" min="4" max="8" width="21.38"/>
    <col customWidth="1" min="9" max="9" width="17.75"/>
    <col customWidth="1" min="10" max="10" width="26.0"/>
  </cols>
  <sheetData>
    <row r="1" ht="56.25" customHeight="1">
      <c r="A1" s="1"/>
      <c r="B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1"/>
      <c r="B2" s="3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>
      <c r="A3" s="1"/>
      <c r="B3" s="4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>
      <c r="A4" s="1"/>
      <c r="B4" s="4" t="s">
        <v>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>
      <c r="A5" s="1"/>
      <c r="B5" s="5"/>
      <c r="C5" s="5"/>
      <c r="D5" s="5"/>
      <c r="E5" s="5"/>
      <c r="F5" s="5"/>
      <c r="G5" s="5"/>
      <c r="H5" s="5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>
      <c r="A6" s="1"/>
      <c r="B6" s="7" t="s">
        <v>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>
      <c r="A7" s="1"/>
      <c r="B7" s="8" t="s">
        <v>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78.0" customHeight="1">
      <c r="A8" s="1"/>
      <c r="B8" s="9" t="s">
        <v>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>
      <c r="A9" s="1"/>
      <c r="B9" s="10" t="s">
        <v>6</v>
      </c>
      <c r="C9" s="11"/>
      <c r="D9" s="12" t="s">
        <v>7</v>
      </c>
      <c r="E9" s="12" t="s">
        <v>8</v>
      </c>
      <c r="F9" s="12" t="s">
        <v>9</v>
      </c>
      <c r="G9" s="12" t="s">
        <v>10</v>
      </c>
      <c r="H9" s="12" t="s">
        <v>11</v>
      </c>
      <c r="I9" s="12" t="s">
        <v>12</v>
      </c>
      <c r="J9" s="13" t="s">
        <v>13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>
      <c r="A10" s="14" t="s">
        <v>14</v>
      </c>
      <c r="B10" s="15">
        <v>44621.0</v>
      </c>
      <c r="C10" s="16" t="s">
        <v>15</v>
      </c>
      <c r="D10" s="17">
        <f>'01-03-2022'!G43</f>
        <v>2357</v>
      </c>
      <c r="E10" s="17">
        <f>'01-03-2022'!G45</f>
        <v>64</v>
      </c>
      <c r="F10" s="18">
        <f>'01-03-2022'!C43</f>
        <v>2293</v>
      </c>
      <c r="G10" s="17">
        <f>'01-03-2022'!B41</f>
        <v>2115</v>
      </c>
      <c r="H10" s="17">
        <f>'01-03-2022'!F18</f>
        <v>178</v>
      </c>
      <c r="I10" s="19">
        <f>'01-03-2022'!F38</f>
        <v>11020</v>
      </c>
      <c r="J10" s="20"/>
    </row>
    <row r="11">
      <c r="A11" s="21"/>
      <c r="B11" s="22">
        <v>44622.0</v>
      </c>
      <c r="C11" s="23" t="s">
        <v>16</v>
      </c>
      <c r="D11" s="24" t="s">
        <v>17</v>
      </c>
      <c r="E11" s="25"/>
      <c r="F11" s="25"/>
      <c r="G11" s="25"/>
      <c r="H11" s="26"/>
      <c r="I11" s="27" t="s">
        <v>18</v>
      </c>
      <c r="J11" s="28"/>
    </row>
    <row r="12">
      <c r="A12" s="21"/>
      <c r="B12" s="22">
        <v>44623.0</v>
      </c>
      <c r="C12" s="23" t="s">
        <v>19</v>
      </c>
      <c r="D12" s="29">
        <f>'03-03-2022.'!F50</f>
        <v>585</v>
      </c>
      <c r="E12" s="29">
        <f>'03-03-2022.'!F46</f>
        <v>91</v>
      </c>
      <c r="F12" s="30">
        <f>'03-03-2022.'!F43</f>
        <v>494</v>
      </c>
      <c r="G12" s="29">
        <f>'03-03-2022.'!C40</f>
        <v>464</v>
      </c>
      <c r="H12" s="31">
        <f>'03-03-2022.'!G22</f>
        <v>30</v>
      </c>
      <c r="I12" s="32">
        <f>'03-03-2022.'!F53</f>
        <v>2395</v>
      </c>
      <c r="J12" s="28"/>
    </row>
    <row r="13">
      <c r="A13" s="21"/>
      <c r="B13" s="22">
        <v>44624.0</v>
      </c>
      <c r="C13" s="23" t="s">
        <v>20</v>
      </c>
      <c r="D13" s="29">
        <f>'04-03-2022'!F50</f>
        <v>540</v>
      </c>
      <c r="E13" s="29">
        <f>'04-03-2022'!F46</f>
        <v>86</v>
      </c>
      <c r="F13" s="30">
        <f>'04-03-2022'!F43</f>
        <v>454</v>
      </c>
      <c r="G13" s="31">
        <f>'04-03-2022'!C40</f>
        <v>416</v>
      </c>
      <c r="H13" s="29">
        <f>'04-03-2022'!G22</f>
        <v>38</v>
      </c>
      <c r="I13" s="32">
        <f>'04-03-2022'!F53</f>
        <v>2175</v>
      </c>
      <c r="J13" s="28"/>
    </row>
    <row r="14">
      <c r="A14" s="21"/>
      <c r="B14" s="22">
        <v>44625.0</v>
      </c>
      <c r="C14" s="23" t="s">
        <v>21</v>
      </c>
      <c r="D14" s="29">
        <f>'05-03-2022'!F50</f>
        <v>1471</v>
      </c>
      <c r="E14" s="29">
        <f>'05-03-2022'!F46</f>
        <v>136</v>
      </c>
      <c r="F14" s="30">
        <f>'05-03-2022'!F43</f>
        <v>1335</v>
      </c>
      <c r="G14" s="29">
        <f>'05-03-2022'!C40</f>
        <v>1274</v>
      </c>
      <c r="H14" s="31">
        <f>'05-03-2022'!G22</f>
        <v>61</v>
      </c>
      <c r="I14" s="32">
        <f>'05-03-2022'!F53</f>
        <v>6522.5</v>
      </c>
      <c r="J14" s="28"/>
    </row>
    <row r="15">
      <c r="A15" s="21"/>
      <c r="B15" s="22">
        <v>44626.0</v>
      </c>
      <c r="C15" s="23" t="s">
        <v>22</v>
      </c>
      <c r="D15" s="29">
        <f>'06-03-2022'!F50</f>
        <v>2258</v>
      </c>
      <c r="E15" s="29">
        <f>'06-03-2022'!F46</f>
        <v>172</v>
      </c>
      <c r="F15" s="30">
        <f>'06-03-2022'!F43</f>
        <v>2086</v>
      </c>
      <c r="G15" s="31">
        <f>'06-03-2022'!C40</f>
        <v>1983</v>
      </c>
      <c r="H15" s="31">
        <f>'06-03-2022'!G22</f>
        <v>103</v>
      </c>
      <c r="I15" s="32">
        <f>'06-03-2022'!F53</f>
        <v>10172.5</v>
      </c>
      <c r="J15" s="28"/>
    </row>
    <row r="16">
      <c r="A16" s="21"/>
      <c r="B16" s="22">
        <v>44627.0</v>
      </c>
      <c r="C16" s="23" t="s">
        <v>23</v>
      </c>
      <c r="D16" s="24" t="s">
        <v>17</v>
      </c>
      <c r="E16" s="25"/>
      <c r="F16" s="25"/>
      <c r="G16" s="25"/>
      <c r="H16" s="26"/>
      <c r="I16" s="27" t="s">
        <v>18</v>
      </c>
      <c r="J16" s="28"/>
    </row>
    <row r="17">
      <c r="A17" s="21"/>
      <c r="B17" s="22">
        <v>44628.0</v>
      </c>
      <c r="C17" s="23" t="s">
        <v>15</v>
      </c>
      <c r="D17" s="29">
        <f>'08-03-2022'!F50</f>
        <v>665</v>
      </c>
      <c r="E17" s="29">
        <f>'08-03-2022'!F46</f>
        <v>93</v>
      </c>
      <c r="F17" s="30">
        <f>'08-03-2022'!F43</f>
        <v>572</v>
      </c>
      <c r="G17" s="29">
        <f>'08-03-2022'!C40</f>
        <v>538</v>
      </c>
      <c r="H17" s="31">
        <f>'08-03-2022'!G22</f>
        <v>34</v>
      </c>
      <c r="I17" s="32">
        <f>'08-03-2022'!F53</f>
        <v>2775</v>
      </c>
      <c r="J17" s="28"/>
    </row>
    <row r="18">
      <c r="A18" s="21"/>
      <c r="B18" s="22">
        <v>44629.0</v>
      </c>
      <c r="C18" s="23" t="s">
        <v>16</v>
      </c>
      <c r="D18" s="29">
        <f>'09-03-2022'!F50</f>
        <v>475</v>
      </c>
      <c r="E18" s="29">
        <f>'09-03-2022'!F46</f>
        <v>79</v>
      </c>
      <c r="F18" s="30">
        <f>'09-03-2022'!F43</f>
        <v>396</v>
      </c>
      <c r="G18" s="29">
        <f>'09-03-2022'!C40</f>
        <v>368</v>
      </c>
      <c r="H18" s="31">
        <f>'09-03-2022'!G22</f>
        <v>28</v>
      </c>
      <c r="I18" s="32">
        <f>'09-03-2022'!F53</f>
        <v>1910</v>
      </c>
      <c r="J18" s="28"/>
    </row>
    <row r="19">
      <c r="A19" s="21"/>
      <c r="B19" s="22">
        <v>44630.0</v>
      </c>
      <c r="C19" s="23" t="s">
        <v>19</v>
      </c>
      <c r="D19" s="29">
        <f>'10-03-2022'!F50</f>
        <v>554</v>
      </c>
      <c r="E19" s="29">
        <f>'10-03-2022'!F46</f>
        <v>73</v>
      </c>
      <c r="F19" s="30">
        <f>'10-03-2022'!F43</f>
        <v>481</v>
      </c>
      <c r="G19" s="29">
        <f>'10-03-2022'!C40</f>
        <v>437</v>
      </c>
      <c r="H19" s="31">
        <f>'10-03-2022'!G22</f>
        <v>44</v>
      </c>
      <c r="I19" s="32">
        <f>'10-03-2022'!F53</f>
        <v>2295</v>
      </c>
      <c r="J19" s="28"/>
    </row>
    <row r="20">
      <c r="A20" s="21"/>
      <c r="B20" s="22">
        <v>44631.0</v>
      </c>
      <c r="C20" s="23" t="s">
        <v>20</v>
      </c>
      <c r="D20" s="29">
        <f>'11-03-2022'!F50</f>
        <v>717</v>
      </c>
      <c r="E20" s="29">
        <f>'11-03-2022'!F46</f>
        <v>115</v>
      </c>
      <c r="F20" s="29">
        <f>'11-03-2022'!F43</f>
        <v>602</v>
      </c>
      <c r="G20" s="29">
        <f>'11-03-2022'!C40</f>
        <v>569</v>
      </c>
      <c r="H20" s="29">
        <f>'11-03-2022'!G22</f>
        <v>33</v>
      </c>
      <c r="I20" s="32">
        <f>'11-03-2022'!F53</f>
        <v>2927.5</v>
      </c>
      <c r="J20" s="28"/>
    </row>
    <row r="21">
      <c r="A21" s="21"/>
      <c r="B21" s="22">
        <v>44632.0</v>
      </c>
      <c r="C21" s="23" t="s">
        <v>21</v>
      </c>
      <c r="D21" s="29">
        <f>'12-03-2022'!F50</f>
        <v>1353</v>
      </c>
      <c r="E21" s="29">
        <f>'12-03-2022'!F46</f>
        <v>111</v>
      </c>
      <c r="F21" s="29">
        <f>'12-03-2022'!F43</f>
        <v>1242</v>
      </c>
      <c r="G21" s="29">
        <f>'12-03-2022'!C40</f>
        <v>1183</v>
      </c>
      <c r="H21" s="29">
        <f>'12-03-2022'!G22</f>
        <v>59</v>
      </c>
      <c r="I21" s="32">
        <f>'12-03-2022'!F53</f>
        <v>6062.5</v>
      </c>
      <c r="J21" s="28"/>
    </row>
    <row r="22">
      <c r="A22" s="21"/>
      <c r="B22" s="22">
        <v>44633.0</v>
      </c>
      <c r="C22" s="23" t="s">
        <v>22</v>
      </c>
      <c r="D22" s="29">
        <f>'13-03-2022'!F50</f>
        <v>2253</v>
      </c>
      <c r="E22" s="29">
        <f>'13-03-2022'!F46</f>
        <v>114</v>
      </c>
      <c r="F22" s="29">
        <f>'13-03-2022'!F43</f>
        <v>2139</v>
      </c>
      <c r="G22" s="29">
        <f>'13-03-2022'!C40</f>
        <v>2036</v>
      </c>
      <c r="H22" s="29">
        <f>'13-03-2022'!G22</f>
        <v>103</v>
      </c>
      <c r="I22" s="32">
        <f>'13-03-2022'!F53</f>
        <v>10437.5</v>
      </c>
      <c r="J22" s="28"/>
    </row>
    <row r="23">
      <c r="A23" s="21"/>
      <c r="B23" s="22">
        <v>44634.0</v>
      </c>
      <c r="C23" s="23" t="s">
        <v>23</v>
      </c>
      <c r="D23" s="24" t="s">
        <v>17</v>
      </c>
      <c r="E23" s="25"/>
      <c r="F23" s="25"/>
      <c r="G23" s="25"/>
      <c r="H23" s="26"/>
      <c r="I23" s="27" t="s">
        <v>18</v>
      </c>
      <c r="J23" s="28"/>
    </row>
    <row r="24">
      <c r="A24" s="21"/>
      <c r="B24" s="22">
        <v>44635.0</v>
      </c>
      <c r="C24" s="23" t="s">
        <v>15</v>
      </c>
      <c r="D24" s="29">
        <f>'15-03-2022'!F50</f>
        <v>757</v>
      </c>
      <c r="E24" s="29">
        <f>'15-03-2022'!F46</f>
        <v>127</v>
      </c>
      <c r="F24" s="29">
        <f>'15-03-2022'!F43</f>
        <v>630</v>
      </c>
      <c r="G24" s="29">
        <f>'15-03-2022'!C40</f>
        <v>585</v>
      </c>
      <c r="H24" s="29">
        <f>'15-03-2022'!G22</f>
        <v>45</v>
      </c>
      <c r="I24" s="32">
        <f>'15-03-2022'!F53</f>
        <v>3037.5</v>
      </c>
      <c r="J24" s="28"/>
    </row>
    <row r="25">
      <c r="A25" s="21"/>
      <c r="B25" s="22">
        <v>44636.0</v>
      </c>
      <c r="C25" s="23" t="s">
        <v>16</v>
      </c>
      <c r="D25" s="29">
        <f>'Cópia de 16-03-2022'!F50</f>
        <v>494</v>
      </c>
      <c r="E25" s="29">
        <f>'Cópia de 16-03-2022'!F46</f>
        <v>73</v>
      </c>
      <c r="F25" s="29">
        <f>'Cópia de 16-03-2022'!F43</f>
        <v>421</v>
      </c>
      <c r="G25" s="29">
        <f>'Cópia de 16-03-2022'!C40</f>
        <v>397</v>
      </c>
      <c r="H25" s="29">
        <f>'Cópia de 16-03-2022'!G22</f>
        <v>24</v>
      </c>
      <c r="I25" s="32">
        <f>'Cópia de 16-03-2022'!F53</f>
        <v>2045</v>
      </c>
      <c r="J25" s="28"/>
    </row>
    <row r="26">
      <c r="A26" s="21"/>
      <c r="B26" s="22">
        <v>44637.0</v>
      </c>
      <c r="C26" s="23" t="s">
        <v>19</v>
      </c>
      <c r="D26" s="29">
        <f>'Cópia de 17-03-2021'!F50</f>
        <v>515</v>
      </c>
      <c r="E26" s="29">
        <f>'Cópia de 17-03-2021'!F46</f>
        <v>115</v>
      </c>
      <c r="F26" s="29">
        <f>'Cópia de 17-03-2021'!F43</f>
        <v>400</v>
      </c>
      <c r="G26" s="29">
        <f>'Cópia de 17-03-2021'!C40</f>
        <v>373</v>
      </c>
      <c r="H26" s="29">
        <f>'Cópia de 17-03-2021'!G22</f>
        <v>27</v>
      </c>
      <c r="I26" s="32">
        <f>'Cópia de 17-03-2021'!F53</f>
        <v>1932.5</v>
      </c>
      <c r="J26" s="28"/>
    </row>
    <row r="27">
      <c r="A27" s="21"/>
      <c r="B27" s="22">
        <v>44638.0</v>
      </c>
      <c r="C27" s="23" t="s">
        <v>20</v>
      </c>
      <c r="D27" s="29">
        <f>'Cópia de 18-03-2022'!F50</f>
        <v>645</v>
      </c>
      <c r="E27" s="29">
        <f>'Cópia de 18-03-2022'!F46</f>
        <v>103</v>
      </c>
      <c r="F27" s="29">
        <f>'Cópia de 18-03-2022'!F43</f>
        <v>542</v>
      </c>
      <c r="G27" s="29">
        <f>'Cópia de 18-03-2022'!C40</f>
        <v>504</v>
      </c>
      <c r="H27" s="29">
        <f>'Cópia de 18-03-2022'!G22</f>
        <v>38</v>
      </c>
      <c r="I27" s="32">
        <f>'Cópia de 18-03-2022'!F53</f>
        <v>2615</v>
      </c>
      <c r="J27" s="28"/>
    </row>
    <row r="28">
      <c r="A28" s="21"/>
      <c r="B28" s="22">
        <v>44639.0</v>
      </c>
      <c r="C28" s="23" t="s">
        <v>21</v>
      </c>
      <c r="D28" s="29">
        <f>'Cópia de 19-03-2022'!F50</f>
        <v>1372</v>
      </c>
      <c r="E28" s="29">
        <f>'Cópia de 20-03-2022'!F46</f>
        <v>138</v>
      </c>
      <c r="F28" s="29">
        <f>'Cópia de 19-03-2022'!F43</f>
        <v>1251</v>
      </c>
      <c r="G28" s="29">
        <f>'Cópia de 19-03-2022'!C40</f>
        <v>1194</v>
      </c>
      <c r="H28" s="29">
        <f>'Cópia de 19-03-2022'!G22</f>
        <v>57</v>
      </c>
      <c r="I28" s="32">
        <f>'Cópia de 19-03-2022'!F53</f>
        <v>6112.5</v>
      </c>
      <c r="J28" s="28"/>
    </row>
    <row r="29">
      <c r="A29" s="21"/>
      <c r="B29" s="22">
        <v>44640.0</v>
      </c>
      <c r="C29" s="23" t="s">
        <v>22</v>
      </c>
      <c r="D29" s="29">
        <f>'Cópia de 20-03-2022'!F50</f>
        <v>1901</v>
      </c>
      <c r="E29" s="29">
        <f>'Cópia de 20-03-2022'!F46</f>
        <v>138</v>
      </c>
      <c r="F29" s="29">
        <f>'Cópia de 20-03-2022'!F43</f>
        <v>1763</v>
      </c>
      <c r="G29" s="29">
        <f>'Cópia de 20-03-2022'!C40</f>
        <v>1669</v>
      </c>
      <c r="H29" s="29">
        <f>'Cópia de 20-03-2022'!G22</f>
        <v>94</v>
      </c>
      <c r="I29" s="32">
        <f>'Cópia de 20-03-2022'!F53</f>
        <v>8580</v>
      </c>
      <c r="J29" s="28"/>
    </row>
    <row r="30">
      <c r="A30" s="21"/>
      <c r="B30" s="22">
        <v>44641.0</v>
      </c>
      <c r="C30" s="23" t="s">
        <v>23</v>
      </c>
      <c r="D30" s="24" t="s">
        <v>17</v>
      </c>
      <c r="E30" s="25"/>
      <c r="F30" s="25"/>
      <c r="G30" s="25"/>
      <c r="H30" s="26"/>
      <c r="I30" s="27" t="s">
        <v>18</v>
      </c>
      <c r="J30" s="28"/>
    </row>
    <row r="31">
      <c r="A31" s="21"/>
      <c r="B31" s="22">
        <v>44642.0</v>
      </c>
      <c r="C31" s="23" t="s">
        <v>15</v>
      </c>
      <c r="D31" s="29">
        <f>'Cópia de 22-03-2022'!F50</f>
        <v>886</v>
      </c>
      <c r="E31" s="29">
        <f>'Cópia de 22-03-2022'!F46</f>
        <v>149</v>
      </c>
      <c r="F31" s="29">
        <f>'Cópia de 22-03-2022'!F43</f>
        <v>737</v>
      </c>
      <c r="G31" s="29">
        <f>'Cópia de 22-03-2022'!C40</f>
        <v>674</v>
      </c>
      <c r="H31" s="29">
        <f>'Cópia de 22-03-2022'!G22</f>
        <v>63</v>
      </c>
      <c r="I31" s="33">
        <f>'Cópia de 22-03-2022'!F53</f>
        <v>3527.5</v>
      </c>
      <c r="J31" s="28"/>
    </row>
    <row r="32">
      <c r="A32" s="21"/>
      <c r="B32" s="22">
        <v>44643.0</v>
      </c>
      <c r="C32" s="23" t="s">
        <v>16</v>
      </c>
      <c r="D32" s="29">
        <f>'Cópia de 23-03-2022'!F50</f>
        <v>705</v>
      </c>
      <c r="E32" s="29">
        <f>'Cópia de 23-03-2022'!F46</f>
        <v>208</v>
      </c>
      <c r="F32" s="29">
        <f>'Cópia de 23-03-2022'!F43</f>
        <v>497</v>
      </c>
      <c r="G32" s="29">
        <f>'Cópia de 23-03-2022'!C40</f>
        <v>459</v>
      </c>
      <c r="H32" s="29">
        <f>'Cópia de 23-03-2022'!G22</f>
        <v>38</v>
      </c>
      <c r="I32" s="32">
        <f>'Cópia de 23-03-2022'!F53</f>
        <v>2390</v>
      </c>
      <c r="J32" s="34" t="s">
        <v>24</v>
      </c>
    </row>
    <row r="33">
      <c r="A33" s="21"/>
      <c r="B33" s="22">
        <v>44644.0</v>
      </c>
      <c r="C33" s="23" t="s">
        <v>19</v>
      </c>
      <c r="D33" s="29">
        <f>'Cópia de 24-03-2022'!F50</f>
        <v>633</v>
      </c>
      <c r="E33" s="29">
        <f>'Cópia de 24-03-2022'!F46</f>
        <v>131</v>
      </c>
      <c r="F33" s="29">
        <f>'Cópia de 24-03-2022'!F43</f>
        <v>502</v>
      </c>
      <c r="G33" s="29">
        <f>'Cópia de 24-03-2022'!C40</f>
        <v>453</v>
      </c>
      <c r="H33" s="29">
        <f>'Cópia de 24-03-2022'!G22</f>
        <v>49</v>
      </c>
      <c r="I33" s="32">
        <f>'Cópia de 24-03-2022'!F53</f>
        <v>2387.5</v>
      </c>
      <c r="J33" s="28"/>
    </row>
    <row r="34">
      <c r="A34" s="21"/>
      <c r="B34" s="22">
        <v>44645.0</v>
      </c>
      <c r="C34" s="23" t="s">
        <v>20</v>
      </c>
      <c r="D34" s="29">
        <f>'Cópia de 25-03-2022'!F50</f>
        <v>711</v>
      </c>
      <c r="E34" s="29">
        <f>'Cópia de 25-03-2022'!F46</f>
        <v>254</v>
      </c>
      <c r="F34" s="29">
        <f>'Cópia de 25-03-2022'!F43</f>
        <v>457</v>
      </c>
      <c r="G34" s="29">
        <f>'Cópia de 25-03-2022'!C40</f>
        <v>434</v>
      </c>
      <c r="H34" s="29">
        <f>'Cópia de 25-03-2022'!G22</f>
        <v>23</v>
      </c>
      <c r="I34" s="32">
        <f>'Cópia de 25-03-2022'!F53</f>
        <v>2227.5</v>
      </c>
      <c r="J34" s="28"/>
    </row>
    <row r="35">
      <c r="A35" s="21"/>
      <c r="B35" s="22">
        <v>44646.0</v>
      </c>
      <c r="C35" s="23" t="s">
        <v>21</v>
      </c>
      <c r="D35" s="29">
        <f>'Cópia de 26-03-2022'!F50</f>
        <v>1371</v>
      </c>
      <c r="E35" s="29">
        <f>'Cópia de 26-03-2022'!F46</f>
        <v>159</v>
      </c>
      <c r="F35" s="29">
        <f>'Cópia de 26-03-2022'!F43</f>
        <v>1212</v>
      </c>
      <c r="G35" s="29">
        <f>'Cópia de 26-03-2022'!C40</f>
        <v>1129</v>
      </c>
      <c r="H35" s="29">
        <f>'Cópia de 26-03-2022'!G22</f>
        <v>83</v>
      </c>
      <c r="I35" s="32">
        <f>'Cópia de 26-03-2022'!F53</f>
        <v>11575</v>
      </c>
      <c r="J35" s="34" t="s">
        <v>25</v>
      </c>
    </row>
    <row r="36">
      <c r="A36" s="21"/>
      <c r="B36" s="22">
        <v>44647.0</v>
      </c>
      <c r="C36" s="23" t="s">
        <v>22</v>
      </c>
      <c r="D36" s="29">
        <f>'Cópia de 27-03-2022'!F50</f>
        <v>1596</v>
      </c>
      <c r="E36" s="29">
        <f>'Cópia de 27-03-2022'!F46</f>
        <v>94</v>
      </c>
      <c r="F36" s="29">
        <f>'Cópia de 27-03-2022'!F43</f>
        <v>1502</v>
      </c>
      <c r="G36" s="29">
        <f>'Cópia de 27-03-2022'!C40</f>
        <v>1408</v>
      </c>
      <c r="H36" s="29">
        <f>'Cópia de 27-03-2022'!G22</f>
        <v>94</v>
      </c>
      <c r="I36" s="32">
        <f>'Cópia de 27-03-2022'!F53</f>
        <v>14550</v>
      </c>
      <c r="J36" s="28"/>
    </row>
    <row r="37">
      <c r="A37" s="21"/>
      <c r="B37" s="22">
        <v>44648.0</v>
      </c>
      <c r="C37" s="23" t="s">
        <v>23</v>
      </c>
      <c r="D37" s="24" t="s">
        <v>17</v>
      </c>
      <c r="E37" s="25"/>
      <c r="F37" s="25"/>
      <c r="G37" s="25"/>
      <c r="H37" s="26"/>
      <c r="I37" s="27" t="s">
        <v>18</v>
      </c>
      <c r="J37" s="28"/>
    </row>
    <row r="38">
      <c r="A38" s="21"/>
      <c r="B38" s="22">
        <v>44649.0</v>
      </c>
      <c r="C38" s="23" t="s">
        <v>15</v>
      </c>
      <c r="D38" s="29">
        <f>'Cópia de 29-03-2022'!F50</f>
        <v>571</v>
      </c>
      <c r="E38" s="29">
        <f>'Cópia de 29-03-2022'!F46</f>
        <v>121</v>
      </c>
      <c r="F38" s="29">
        <f>'Cópia de 29-03-2022'!F43</f>
        <v>450</v>
      </c>
      <c r="G38" s="29">
        <f>'Cópia de 29-03-2022'!C40</f>
        <v>422</v>
      </c>
      <c r="H38" s="29">
        <f>'Cópia de 29-03-2022'!G22</f>
        <v>28</v>
      </c>
      <c r="I38" s="32">
        <f>'Cópia de 29-03-2022'!F53</f>
        <v>4360</v>
      </c>
      <c r="J38" s="28"/>
    </row>
    <row r="39">
      <c r="A39" s="21"/>
      <c r="B39" s="22">
        <v>44650.0</v>
      </c>
      <c r="C39" s="23" t="s">
        <v>16</v>
      </c>
      <c r="D39" s="29">
        <f>'Cópia de 30-03-2022'!F50</f>
        <v>660</v>
      </c>
      <c r="E39" s="29">
        <f>'Cópia de 30-03-2022'!F46</f>
        <v>274</v>
      </c>
      <c r="F39" s="29">
        <f>'Cópia de 30-03-2022'!F43</f>
        <v>386</v>
      </c>
      <c r="G39" s="29">
        <f>'Cópia de 30-03-2022'!C40</f>
        <v>344</v>
      </c>
      <c r="H39" s="29">
        <f>'Cópia de 30-03-2022'!G22</f>
        <v>42</v>
      </c>
      <c r="I39" s="32">
        <f>'Cópia de 30-03-2022'!F53</f>
        <v>3650</v>
      </c>
      <c r="J39" s="35"/>
    </row>
    <row r="40">
      <c r="A40" s="36"/>
      <c r="B40" s="37">
        <v>44651.0</v>
      </c>
      <c r="C40" s="38" t="s">
        <v>19</v>
      </c>
      <c r="D40" s="39">
        <f>'Cópia de 31-03-2022'!F50</f>
        <v>517</v>
      </c>
      <c r="E40" s="39">
        <f>'Cópia de 31-03-2022'!F46</f>
        <v>129</v>
      </c>
      <c r="F40" s="39">
        <f>'Cópia de 31-03-2022'!F43</f>
        <v>388</v>
      </c>
      <c r="G40" s="39">
        <f>'Cópia de 31-03-2022'!C40</f>
        <v>350</v>
      </c>
      <c r="H40" s="39">
        <f>'Cópia de 31-03-2022'!G22</f>
        <v>38</v>
      </c>
      <c r="I40" s="40">
        <f>'Cópia de 31-03-2022'!F53</f>
        <v>3690</v>
      </c>
    </row>
    <row r="41" ht="9.0" customHeight="1">
      <c r="B41" s="41"/>
      <c r="C41" s="41"/>
      <c r="I41" s="41"/>
    </row>
    <row r="42">
      <c r="B42" s="42" t="s">
        <v>26</v>
      </c>
      <c r="C42" s="43"/>
      <c r="D42" s="44">
        <f t="shared" ref="D42:I42" si="1">MEDIAN(D10,D12:D15,D17:D22,D24:D29,D31:D36,D38:D40)</f>
        <v>708</v>
      </c>
      <c r="E42" s="44">
        <f t="shared" si="1"/>
        <v>118</v>
      </c>
      <c r="F42" s="44">
        <f t="shared" si="1"/>
        <v>557</v>
      </c>
      <c r="G42" s="44">
        <f t="shared" si="1"/>
        <v>521</v>
      </c>
      <c r="H42" s="44">
        <f t="shared" si="1"/>
        <v>43</v>
      </c>
      <c r="I42" s="45">
        <f t="shared" si="1"/>
        <v>3282.5</v>
      </c>
    </row>
    <row r="43" ht="7.5" customHeight="1">
      <c r="B43" s="46"/>
      <c r="C43" s="46"/>
      <c r="D43" s="47"/>
      <c r="E43" s="47"/>
      <c r="F43" s="47"/>
      <c r="G43" s="47"/>
      <c r="H43" s="47"/>
      <c r="I43" s="47"/>
    </row>
    <row r="44">
      <c r="B44" s="48" t="s">
        <v>27</v>
      </c>
      <c r="C44" s="11"/>
      <c r="D44" s="49">
        <f>SUM(D10,D12:D15,D17:D22,D24:D29,D31:D36,D38:D40)</f>
        <v>26562</v>
      </c>
      <c r="E44" s="50">
        <f t="shared" ref="E44:H44" si="2">E45/$D$44</f>
        <v>0.1260070778</v>
      </c>
      <c r="F44" s="50">
        <f t="shared" si="2"/>
        <v>0.8746329343</v>
      </c>
      <c r="G44" s="50">
        <f t="shared" si="2"/>
        <v>0.8198930803</v>
      </c>
      <c r="H44" s="50">
        <f t="shared" si="2"/>
        <v>0.05473985393</v>
      </c>
      <c r="I44" s="51">
        <f>SUM(I7:I40)</f>
        <v>131372.5</v>
      </c>
    </row>
    <row r="45">
      <c r="B45" s="36"/>
      <c r="C45" s="52"/>
      <c r="D45" s="53"/>
      <c r="E45" s="54">
        <f t="shared" ref="E45:H45" si="3">SUM(E10,E12:E15,E17:E22,E24:E29,E31:E36,E38:E40)</f>
        <v>3347</v>
      </c>
      <c r="F45" s="54">
        <f t="shared" si="3"/>
        <v>23232</v>
      </c>
      <c r="G45" s="54">
        <f t="shared" si="3"/>
        <v>21778</v>
      </c>
      <c r="H45" s="54">
        <f t="shared" si="3"/>
        <v>1454</v>
      </c>
      <c r="I45" s="53"/>
    </row>
    <row r="46">
      <c r="B46" s="41"/>
      <c r="C46" s="41"/>
      <c r="I46" s="41"/>
    </row>
    <row r="47">
      <c r="B47" s="41"/>
      <c r="C47" s="41"/>
      <c r="I47" s="41"/>
    </row>
    <row r="48">
      <c r="B48" s="41"/>
      <c r="C48" s="41"/>
      <c r="I48" s="41"/>
    </row>
    <row r="49">
      <c r="B49" s="41"/>
      <c r="C49" s="41"/>
      <c r="I49" s="41"/>
    </row>
    <row r="50">
      <c r="B50" s="41"/>
      <c r="C50" s="41"/>
      <c r="I50" s="41"/>
    </row>
    <row r="51">
      <c r="B51" s="41"/>
      <c r="C51" s="41"/>
      <c r="I51" s="41"/>
    </row>
    <row r="52">
      <c r="B52" s="41"/>
      <c r="C52" s="41"/>
      <c r="I52" s="41"/>
    </row>
    <row r="53">
      <c r="B53" s="41"/>
      <c r="C53" s="41"/>
      <c r="I53" s="41"/>
    </row>
    <row r="54">
      <c r="B54" s="41"/>
      <c r="C54" s="41"/>
      <c r="I54" s="41"/>
    </row>
    <row r="55">
      <c r="B55" s="41"/>
      <c r="C55" s="41"/>
      <c r="I55" s="41"/>
    </row>
    <row r="56">
      <c r="B56" s="41"/>
      <c r="C56" s="41"/>
      <c r="I56" s="41"/>
    </row>
    <row r="57">
      <c r="B57" s="41"/>
      <c r="C57" s="41"/>
      <c r="I57" s="41"/>
    </row>
    <row r="58">
      <c r="B58" s="41"/>
      <c r="C58" s="41"/>
      <c r="I58" s="41"/>
    </row>
    <row r="59">
      <c r="B59" s="41"/>
      <c r="C59" s="41"/>
      <c r="I59" s="41"/>
    </row>
    <row r="60">
      <c r="B60" s="41"/>
      <c r="C60" s="41"/>
      <c r="I60" s="41"/>
    </row>
    <row r="61">
      <c r="B61" s="41"/>
      <c r="C61" s="41"/>
      <c r="I61" s="41"/>
    </row>
    <row r="62">
      <c r="B62" s="41"/>
      <c r="C62" s="41"/>
      <c r="I62" s="41"/>
    </row>
    <row r="63">
      <c r="B63" s="41"/>
      <c r="C63" s="41"/>
      <c r="I63" s="41"/>
    </row>
    <row r="64">
      <c r="B64" s="41"/>
      <c r="C64" s="41"/>
      <c r="I64" s="41"/>
    </row>
    <row r="65">
      <c r="B65" s="41"/>
      <c r="C65" s="41"/>
      <c r="I65" s="41"/>
    </row>
    <row r="66">
      <c r="B66" s="41"/>
      <c r="C66" s="41"/>
      <c r="I66" s="41"/>
    </row>
    <row r="67">
      <c r="B67" s="41"/>
      <c r="C67" s="41"/>
      <c r="I67" s="41"/>
    </row>
    <row r="68">
      <c r="B68" s="41"/>
      <c r="C68" s="41"/>
      <c r="I68" s="41"/>
    </row>
    <row r="69">
      <c r="B69" s="41"/>
      <c r="C69" s="41"/>
      <c r="I69" s="41"/>
    </row>
    <row r="70">
      <c r="B70" s="41"/>
      <c r="C70" s="41"/>
      <c r="I70" s="41"/>
    </row>
    <row r="71">
      <c r="B71" s="41"/>
      <c r="C71" s="41"/>
      <c r="I71" s="41"/>
    </row>
    <row r="72">
      <c r="B72" s="41"/>
      <c r="C72" s="41"/>
      <c r="I72" s="41"/>
    </row>
    <row r="73">
      <c r="B73" s="41"/>
      <c r="C73" s="41"/>
      <c r="I73" s="41"/>
    </row>
    <row r="74">
      <c r="B74" s="41"/>
      <c r="C74" s="41"/>
      <c r="I74" s="41"/>
    </row>
    <row r="75">
      <c r="B75" s="41"/>
      <c r="C75" s="41"/>
      <c r="I75" s="41"/>
    </row>
    <row r="76">
      <c r="B76" s="41"/>
      <c r="C76" s="41"/>
      <c r="I76" s="41"/>
    </row>
    <row r="77">
      <c r="B77" s="41"/>
      <c r="C77" s="41"/>
      <c r="I77" s="41"/>
    </row>
    <row r="78">
      <c r="B78" s="41"/>
      <c r="C78" s="41"/>
      <c r="I78" s="41"/>
    </row>
    <row r="79">
      <c r="B79" s="41"/>
      <c r="C79" s="41"/>
      <c r="I79" s="41"/>
    </row>
    <row r="80">
      <c r="B80" s="41"/>
      <c r="C80" s="41"/>
      <c r="I80" s="41"/>
    </row>
    <row r="81">
      <c r="B81" s="41"/>
      <c r="C81" s="41"/>
      <c r="I81" s="41"/>
    </row>
    <row r="82">
      <c r="B82" s="41"/>
      <c r="C82" s="41"/>
      <c r="I82" s="41"/>
    </row>
    <row r="83">
      <c r="B83" s="41"/>
      <c r="C83" s="41"/>
      <c r="I83" s="41"/>
    </row>
    <row r="84">
      <c r="B84" s="41"/>
      <c r="C84" s="41"/>
      <c r="I84" s="41"/>
    </row>
    <row r="85">
      <c r="B85" s="41"/>
      <c r="C85" s="41"/>
      <c r="I85" s="41"/>
    </row>
    <row r="86">
      <c r="B86" s="41"/>
      <c r="C86" s="41"/>
      <c r="I86" s="41"/>
    </row>
    <row r="87">
      <c r="B87" s="41"/>
      <c r="C87" s="41"/>
      <c r="I87" s="41"/>
    </row>
    <row r="88">
      <c r="B88" s="41"/>
      <c r="C88" s="41"/>
      <c r="I88" s="41"/>
    </row>
    <row r="89">
      <c r="B89" s="41"/>
      <c r="C89" s="41"/>
      <c r="I89" s="41"/>
    </row>
    <row r="90">
      <c r="B90" s="41"/>
      <c r="C90" s="41"/>
      <c r="I90" s="41"/>
    </row>
    <row r="91">
      <c r="B91" s="41"/>
      <c r="C91" s="41"/>
      <c r="I91" s="41"/>
    </row>
    <row r="92">
      <c r="B92" s="41"/>
      <c r="C92" s="41"/>
      <c r="I92" s="41"/>
    </row>
    <row r="93">
      <c r="B93" s="41"/>
      <c r="C93" s="41"/>
      <c r="I93" s="41"/>
    </row>
    <row r="94">
      <c r="B94" s="41"/>
      <c r="C94" s="41"/>
      <c r="I94" s="41"/>
    </row>
    <row r="95">
      <c r="B95" s="41"/>
      <c r="C95" s="41"/>
      <c r="I95" s="41"/>
    </row>
    <row r="96">
      <c r="B96" s="41"/>
      <c r="C96" s="41"/>
      <c r="I96" s="41"/>
    </row>
    <row r="97">
      <c r="B97" s="41"/>
      <c r="C97" s="41"/>
      <c r="I97" s="41"/>
    </row>
    <row r="98">
      <c r="B98" s="41"/>
      <c r="C98" s="41"/>
      <c r="I98" s="41"/>
    </row>
    <row r="99">
      <c r="B99" s="41"/>
      <c r="C99" s="41"/>
      <c r="I99" s="41"/>
    </row>
    <row r="100">
      <c r="B100" s="41"/>
      <c r="C100" s="41"/>
      <c r="I100" s="41"/>
    </row>
    <row r="101">
      <c r="B101" s="41"/>
      <c r="C101" s="41"/>
      <c r="I101" s="41"/>
    </row>
    <row r="102">
      <c r="B102" s="41"/>
      <c r="C102" s="41"/>
      <c r="I102" s="41"/>
    </row>
    <row r="103">
      <c r="B103" s="41"/>
      <c r="C103" s="41"/>
      <c r="I103" s="41"/>
    </row>
    <row r="104">
      <c r="B104" s="41"/>
      <c r="C104" s="41"/>
      <c r="I104" s="41"/>
    </row>
    <row r="105">
      <c r="B105" s="41"/>
      <c r="C105" s="41"/>
      <c r="I105" s="41"/>
    </row>
    <row r="106">
      <c r="B106" s="41"/>
      <c r="C106" s="41"/>
      <c r="I106" s="41"/>
    </row>
    <row r="107">
      <c r="B107" s="41"/>
      <c r="C107" s="41"/>
      <c r="I107" s="41"/>
    </row>
    <row r="108">
      <c r="B108" s="41"/>
      <c r="C108" s="41"/>
      <c r="I108" s="41"/>
    </row>
    <row r="109">
      <c r="B109" s="41"/>
      <c r="C109" s="41"/>
      <c r="I109" s="41"/>
    </row>
    <row r="110">
      <c r="B110" s="41"/>
      <c r="C110" s="41"/>
      <c r="I110" s="41"/>
    </row>
    <row r="111">
      <c r="B111" s="41"/>
      <c r="C111" s="41"/>
      <c r="I111" s="41"/>
    </row>
    <row r="112">
      <c r="B112" s="41"/>
      <c r="C112" s="41"/>
      <c r="I112" s="41"/>
    </row>
    <row r="113">
      <c r="B113" s="41"/>
      <c r="C113" s="41"/>
      <c r="I113" s="41"/>
    </row>
    <row r="114">
      <c r="B114" s="41"/>
      <c r="C114" s="41"/>
      <c r="I114" s="41"/>
    </row>
    <row r="115">
      <c r="B115" s="41"/>
      <c r="C115" s="41"/>
      <c r="I115" s="41"/>
    </row>
    <row r="116">
      <c r="B116" s="41"/>
      <c r="C116" s="41"/>
      <c r="I116" s="41"/>
    </row>
    <row r="117">
      <c r="B117" s="41"/>
      <c r="C117" s="41"/>
      <c r="I117" s="41"/>
    </row>
    <row r="118">
      <c r="B118" s="41"/>
      <c r="C118" s="41"/>
      <c r="I118" s="41"/>
    </row>
    <row r="119">
      <c r="B119" s="41"/>
      <c r="C119" s="41"/>
      <c r="I119" s="41"/>
    </row>
    <row r="120">
      <c r="B120" s="41"/>
      <c r="C120" s="41"/>
      <c r="I120" s="41"/>
    </row>
    <row r="121">
      <c r="B121" s="41"/>
      <c r="C121" s="41"/>
      <c r="I121" s="41"/>
    </row>
    <row r="122">
      <c r="B122" s="41"/>
      <c r="C122" s="41"/>
      <c r="I122" s="41"/>
    </row>
    <row r="123">
      <c r="B123" s="41"/>
      <c r="C123" s="41"/>
      <c r="I123" s="41"/>
    </row>
    <row r="124">
      <c r="B124" s="41"/>
      <c r="C124" s="41"/>
      <c r="I124" s="41"/>
    </row>
    <row r="125">
      <c r="B125" s="41"/>
      <c r="C125" s="41"/>
      <c r="I125" s="41"/>
    </row>
    <row r="126">
      <c r="B126" s="41"/>
      <c r="C126" s="41"/>
      <c r="I126" s="41"/>
    </row>
    <row r="127">
      <c r="B127" s="41"/>
      <c r="C127" s="41"/>
      <c r="I127" s="41"/>
    </row>
    <row r="128">
      <c r="B128" s="41"/>
      <c r="C128" s="41"/>
      <c r="I128" s="41"/>
    </row>
    <row r="129">
      <c r="B129" s="41"/>
      <c r="C129" s="41"/>
      <c r="I129" s="41"/>
    </row>
    <row r="130">
      <c r="B130" s="41"/>
      <c r="C130" s="41"/>
      <c r="I130" s="41"/>
    </row>
    <row r="131">
      <c r="B131" s="41"/>
      <c r="C131" s="41"/>
      <c r="I131" s="41"/>
    </row>
    <row r="132">
      <c r="B132" s="41"/>
      <c r="C132" s="41"/>
      <c r="I132" s="41"/>
    </row>
    <row r="133">
      <c r="B133" s="41"/>
      <c r="C133" s="41"/>
      <c r="I133" s="41"/>
    </row>
    <row r="134">
      <c r="B134" s="41"/>
      <c r="C134" s="41"/>
      <c r="I134" s="41"/>
    </row>
    <row r="135">
      <c r="B135" s="41"/>
      <c r="C135" s="41"/>
      <c r="I135" s="41"/>
    </row>
    <row r="136">
      <c r="B136" s="41"/>
      <c r="C136" s="41"/>
      <c r="I136" s="41"/>
    </row>
    <row r="137">
      <c r="B137" s="41"/>
      <c r="C137" s="41"/>
      <c r="I137" s="41"/>
    </row>
    <row r="138">
      <c r="B138" s="41"/>
      <c r="C138" s="41"/>
      <c r="I138" s="41"/>
    </row>
    <row r="139">
      <c r="B139" s="41"/>
      <c r="C139" s="41"/>
      <c r="I139" s="41"/>
    </row>
    <row r="140">
      <c r="B140" s="41"/>
      <c r="C140" s="41"/>
      <c r="I140" s="41"/>
    </row>
    <row r="141">
      <c r="B141" s="41"/>
      <c r="C141" s="41"/>
      <c r="I141" s="41"/>
    </row>
    <row r="142">
      <c r="B142" s="41"/>
      <c r="C142" s="41"/>
      <c r="I142" s="41"/>
    </row>
    <row r="143">
      <c r="B143" s="41"/>
      <c r="C143" s="41"/>
      <c r="I143" s="41"/>
    </row>
    <row r="144">
      <c r="B144" s="41"/>
      <c r="C144" s="41"/>
      <c r="I144" s="41"/>
    </row>
    <row r="145">
      <c r="B145" s="41"/>
      <c r="C145" s="41"/>
      <c r="I145" s="41"/>
    </row>
    <row r="146">
      <c r="B146" s="41"/>
      <c r="C146" s="41"/>
      <c r="I146" s="41"/>
    </row>
    <row r="147">
      <c r="B147" s="41"/>
      <c r="C147" s="41"/>
      <c r="I147" s="41"/>
    </row>
    <row r="148">
      <c r="B148" s="41"/>
      <c r="C148" s="41"/>
      <c r="I148" s="41"/>
    </row>
    <row r="149">
      <c r="B149" s="41"/>
      <c r="C149" s="41"/>
      <c r="I149" s="41"/>
    </row>
    <row r="150">
      <c r="B150" s="41"/>
      <c r="C150" s="41"/>
      <c r="I150" s="41"/>
    </row>
    <row r="151">
      <c r="B151" s="41"/>
      <c r="C151" s="41"/>
      <c r="I151" s="41"/>
    </row>
    <row r="152">
      <c r="B152" s="41"/>
      <c r="C152" s="41"/>
      <c r="I152" s="41"/>
    </row>
    <row r="153">
      <c r="B153" s="41"/>
      <c r="C153" s="41"/>
      <c r="I153" s="41"/>
    </row>
    <row r="154">
      <c r="B154" s="41"/>
      <c r="C154" s="41"/>
      <c r="I154" s="41"/>
    </row>
    <row r="155">
      <c r="B155" s="41"/>
      <c r="C155" s="41"/>
      <c r="I155" s="41"/>
    </row>
    <row r="156">
      <c r="B156" s="41"/>
      <c r="C156" s="41"/>
      <c r="I156" s="41"/>
    </row>
    <row r="157">
      <c r="B157" s="41"/>
      <c r="C157" s="41"/>
      <c r="I157" s="41"/>
    </row>
    <row r="158">
      <c r="B158" s="41"/>
      <c r="C158" s="41"/>
      <c r="I158" s="41"/>
    </row>
    <row r="159">
      <c r="B159" s="41"/>
      <c r="C159" s="41"/>
      <c r="I159" s="41"/>
    </row>
    <row r="160">
      <c r="B160" s="41"/>
      <c r="C160" s="41"/>
      <c r="I160" s="41"/>
    </row>
    <row r="161">
      <c r="B161" s="41"/>
      <c r="C161" s="41"/>
      <c r="I161" s="41"/>
    </row>
    <row r="162">
      <c r="B162" s="41"/>
      <c r="C162" s="41"/>
      <c r="I162" s="41"/>
    </row>
    <row r="163">
      <c r="B163" s="41"/>
      <c r="C163" s="41"/>
      <c r="I163" s="41"/>
    </row>
    <row r="164">
      <c r="B164" s="41"/>
      <c r="C164" s="41"/>
      <c r="I164" s="41"/>
    </row>
    <row r="165">
      <c r="B165" s="41"/>
      <c r="C165" s="41"/>
      <c r="I165" s="41"/>
    </row>
    <row r="166">
      <c r="B166" s="41"/>
      <c r="C166" s="41"/>
      <c r="I166" s="41"/>
    </row>
    <row r="167">
      <c r="B167" s="41"/>
      <c r="C167" s="41"/>
      <c r="I167" s="41"/>
    </row>
    <row r="168">
      <c r="B168" s="41"/>
      <c r="C168" s="41"/>
      <c r="I168" s="41"/>
    </row>
    <row r="169">
      <c r="B169" s="41"/>
      <c r="C169" s="41"/>
      <c r="I169" s="41"/>
    </row>
    <row r="170">
      <c r="B170" s="41"/>
      <c r="C170" s="41"/>
      <c r="I170" s="41"/>
    </row>
    <row r="171">
      <c r="B171" s="41"/>
      <c r="C171" s="41"/>
      <c r="I171" s="41"/>
    </row>
    <row r="172">
      <c r="B172" s="41"/>
      <c r="C172" s="41"/>
      <c r="I172" s="41"/>
    </row>
    <row r="173">
      <c r="B173" s="41"/>
      <c r="C173" s="41"/>
      <c r="I173" s="41"/>
    </row>
    <row r="174">
      <c r="B174" s="41"/>
      <c r="C174" s="41"/>
      <c r="I174" s="41"/>
    </row>
    <row r="175">
      <c r="B175" s="41"/>
      <c r="C175" s="41"/>
      <c r="I175" s="41"/>
    </row>
    <row r="176">
      <c r="B176" s="41"/>
      <c r="C176" s="41"/>
      <c r="I176" s="41"/>
    </row>
    <row r="177">
      <c r="B177" s="41"/>
      <c r="C177" s="41"/>
      <c r="I177" s="41"/>
    </row>
    <row r="178">
      <c r="B178" s="41"/>
      <c r="C178" s="41"/>
      <c r="I178" s="41"/>
    </row>
    <row r="179">
      <c r="B179" s="41"/>
      <c r="C179" s="41"/>
      <c r="I179" s="41"/>
    </row>
    <row r="180">
      <c r="B180" s="41"/>
      <c r="C180" s="41"/>
      <c r="I180" s="41"/>
    </row>
    <row r="181">
      <c r="B181" s="41"/>
      <c r="C181" s="41"/>
      <c r="I181" s="41"/>
    </row>
    <row r="182">
      <c r="B182" s="41"/>
      <c r="C182" s="41"/>
      <c r="I182" s="41"/>
    </row>
    <row r="183">
      <c r="B183" s="41"/>
      <c r="C183" s="41"/>
      <c r="I183" s="41"/>
    </row>
    <row r="184">
      <c r="B184" s="41"/>
      <c r="C184" s="41"/>
      <c r="I184" s="41"/>
    </row>
    <row r="185">
      <c r="B185" s="41"/>
      <c r="C185" s="41"/>
      <c r="I185" s="41"/>
    </row>
    <row r="186">
      <c r="B186" s="41"/>
      <c r="C186" s="41"/>
      <c r="I186" s="41"/>
    </row>
    <row r="187">
      <c r="B187" s="41"/>
      <c r="C187" s="41"/>
      <c r="I187" s="41"/>
    </row>
    <row r="188">
      <c r="B188" s="41"/>
      <c r="C188" s="41"/>
      <c r="I188" s="41"/>
    </row>
    <row r="189">
      <c r="B189" s="41"/>
      <c r="C189" s="41"/>
      <c r="I189" s="41"/>
    </row>
    <row r="190">
      <c r="B190" s="41"/>
      <c r="C190" s="41"/>
      <c r="I190" s="41"/>
    </row>
    <row r="191">
      <c r="B191" s="41"/>
      <c r="C191" s="41"/>
      <c r="I191" s="41"/>
    </row>
    <row r="192">
      <c r="B192" s="41"/>
      <c r="C192" s="41"/>
      <c r="I192" s="41"/>
    </row>
    <row r="193">
      <c r="B193" s="41"/>
      <c r="C193" s="41"/>
      <c r="I193" s="41"/>
    </row>
    <row r="194">
      <c r="B194" s="41"/>
      <c r="C194" s="41"/>
      <c r="I194" s="41"/>
    </row>
    <row r="195">
      <c r="B195" s="41"/>
      <c r="C195" s="41"/>
      <c r="I195" s="41"/>
    </row>
    <row r="196">
      <c r="B196" s="41"/>
      <c r="C196" s="41"/>
      <c r="I196" s="41"/>
    </row>
    <row r="197">
      <c r="B197" s="41"/>
      <c r="C197" s="41"/>
      <c r="I197" s="41"/>
    </row>
    <row r="198">
      <c r="B198" s="41"/>
      <c r="C198" s="41"/>
      <c r="I198" s="41"/>
    </row>
    <row r="199">
      <c r="B199" s="41"/>
      <c r="C199" s="41"/>
      <c r="I199" s="41"/>
    </row>
    <row r="200">
      <c r="B200" s="41"/>
      <c r="C200" s="41"/>
      <c r="I200" s="41"/>
    </row>
    <row r="201">
      <c r="B201" s="41"/>
      <c r="C201" s="41"/>
      <c r="I201" s="41"/>
    </row>
    <row r="202">
      <c r="B202" s="41"/>
      <c r="C202" s="41"/>
      <c r="I202" s="41"/>
    </row>
    <row r="203">
      <c r="B203" s="41"/>
      <c r="C203" s="41"/>
      <c r="I203" s="41"/>
    </row>
    <row r="204">
      <c r="B204" s="41"/>
      <c r="C204" s="41"/>
      <c r="I204" s="41"/>
    </row>
    <row r="205">
      <c r="B205" s="41"/>
      <c r="C205" s="41"/>
      <c r="I205" s="41"/>
    </row>
    <row r="206">
      <c r="B206" s="41"/>
      <c r="C206" s="41"/>
      <c r="I206" s="41"/>
    </row>
    <row r="207">
      <c r="B207" s="41"/>
      <c r="C207" s="41"/>
      <c r="I207" s="41"/>
    </row>
    <row r="208">
      <c r="B208" s="41"/>
      <c r="C208" s="41"/>
      <c r="I208" s="41"/>
    </row>
    <row r="209">
      <c r="B209" s="41"/>
      <c r="C209" s="41"/>
      <c r="I209" s="41"/>
    </row>
    <row r="210">
      <c r="B210" s="41"/>
      <c r="C210" s="41"/>
      <c r="I210" s="41"/>
    </row>
    <row r="211">
      <c r="B211" s="41"/>
      <c r="C211" s="41"/>
      <c r="I211" s="41"/>
    </row>
    <row r="212">
      <c r="B212" s="41"/>
      <c r="C212" s="41"/>
      <c r="I212" s="41"/>
    </row>
    <row r="213">
      <c r="B213" s="41"/>
      <c r="C213" s="41"/>
      <c r="I213" s="41"/>
    </row>
    <row r="214">
      <c r="B214" s="41"/>
      <c r="C214" s="41"/>
      <c r="I214" s="41"/>
    </row>
    <row r="215">
      <c r="B215" s="41"/>
      <c r="C215" s="41"/>
      <c r="I215" s="41"/>
    </row>
    <row r="216">
      <c r="B216" s="41"/>
      <c r="C216" s="41"/>
      <c r="I216" s="41"/>
    </row>
    <row r="217">
      <c r="B217" s="41"/>
      <c r="C217" s="41"/>
      <c r="I217" s="41"/>
    </row>
    <row r="218">
      <c r="B218" s="41"/>
      <c r="C218" s="41"/>
      <c r="I218" s="41"/>
    </row>
    <row r="219">
      <c r="B219" s="41"/>
      <c r="C219" s="41"/>
      <c r="I219" s="41"/>
    </row>
    <row r="220">
      <c r="B220" s="41"/>
      <c r="C220" s="41"/>
      <c r="I220" s="41"/>
    </row>
    <row r="221">
      <c r="B221" s="41"/>
      <c r="C221" s="41"/>
      <c r="I221" s="41"/>
    </row>
    <row r="222">
      <c r="B222" s="41"/>
      <c r="C222" s="41"/>
      <c r="I222" s="41"/>
    </row>
    <row r="223">
      <c r="B223" s="41"/>
      <c r="C223" s="41"/>
      <c r="I223" s="41"/>
    </row>
    <row r="224">
      <c r="B224" s="41"/>
      <c r="C224" s="41"/>
      <c r="I224" s="41"/>
    </row>
    <row r="225">
      <c r="B225" s="41"/>
      <c r="C225" s="41"/>
      <c r="I225" s="41"/>
    </row>
    <row r="226">
      <c r="B226" s="41"/>
      <c r="C226" s="41"/>
      <c r="I226" s="41"/>
    </row>
    <row r="227">
      <c r="B227" s="41"/>
      <c r="C227" s="41"/>
      <c r="I227" s="41"/>
    </row>
    <row r="228">
      <c r="B228" s="41"/>
      <c r="C228" s="41"/>
      <c r="I228" s="41"/>
    </row>
    <row r="229">
      <c r="B229" s="41"/>
      <c r="C229" s="41"/>
      <c r="I229" s="41"/>
    </row>
    <row r="230">
      <c r="B230" s="41"/>
      <c r="C230" s="41"/>
      <c r="I230" s="41"/>
    </row>
    <row r="231">
      <c r="B231" s="41"/>
      <c r="C231" s="41"/>
      <c r="I231" s="41"/>
    </row>
    <row r="232">
      <c r="B232" s="41"/>
      <c r="C232" s="41"/>
      <c r="I232" s="41"/>
    </row>
    <row r="233">
      <c r="B233" s="41"/>
      <c r="C233" s="41"/>
      <c r="I233" s="41"/>
    </row>
    <row r="234">
      <c r="B234" s="41"/>
      <c r="C234" s="41"/>
      <c r="I234" s="41"/>
    </row>
    <row r="235">
      <c r="B235" s="41"/>
      <c r="C235" s="41"/>
      <c r="I235" s="41"/>
    </row>
    <row r="236">
      <c r="B236" s="41"/>
      <c r="C236" s="41"/>
      <c r="I236" s="41"/>
    </row>
    <row r="237">
      <c r="B237" s="41"/>
      <c r="C237" s="41"/>
      <c r="I237" s="41"/>
    </row>
    <row r="238">
      <c r="B238" s="41"/>
      <c r="C238" s="41"/>
      <c r="I238" s="41"/>
    </row>
    <row r="239">
      <c r="B239" s="41"/>
      <c r="C239" s="41"/>
      <c r="I239" s="41"/>
    </row>
    <row r="240">
      <c r="B240" s="41"/>
      <c r="C240" s="41"/>
      <c r="I240" s="41"/>
    </row>
    <row r="241">
      <c r="B241" s="41"/>
      <c r="C241" s="41"/>
      <c r="I241" s="41"/>
    </row>
    <row r="242">
      <c r="B242" s="41"/>
      <c r="C242" s="41"/>
      <c r="I242" s="41"/>
    </row>
    <row r="243">
      <c r="B243" s="41"/>
      <c r="C243" s="41"/>
      <c r="I243" s="41"/>
    </row>
    <row r="244">
      <c r="B244" s="41"/>
      <c r="C244" s="41"/>
      <c r="I244" s="41"/>
    </row>
    <row r="245">
      <c r="B245" s="41"/>
      <c r="C245" s="41"/>
      <c r="I245" s="41"/>
    </row>
    <row r="246">
      <c r="B246" s="41"/>
      <c r="C246" s="41"/>
      <c r="I246" s="41"/>
    </row>
    <row r="247">
      <c r="B247" s="41"/>
      <c r="C247" s="41"/>
      <c r="I247" s="41"/>
    </row>
    <row r="248">
      <c r="B248" s="41"/>
      <c r="C248" s="41"/>
      <c r="I248" s="41"/>
    </row>
    <row r="249">
      <c r="B249" s="41"/>
      <c r="C249" s="41"/>
      <c r="I249" s="41"/>
    </row>
    <row r="250">
      <c r="B250" s="41"/>
      <c r="C250" s="41"/>
      <c r="I250" s="41"/>
    </row>
    <row r="251">
      <c r="B251" s="41"/>
      <c r="C251" s="41"/>
      <c r="I251" s="41"/>
    </row>
    <row r="252">
      <c r="B252" s="41"/>
      <c r="C252" s="41"/>
      <c r="I252" s="41"/>
    </row>
    <row r="253">
      <c r="B253" s="41"/>
      <c r="C253" s="41"/>
      <c r="I253" s="41"/>
    </row>
    <row r="254">
      <c r="B254" s="41"/>
      <c r="C254" s="41"/>
      <c r="I254" s="41"/>
    </row>
    <row r="255">
      <c r="B255" s="41"/>
      <c r="C255" s="41"/>
      <c r="I255" s="41"/>
    </row>
    <row r="256">
      <c r="B256" s="41"/>
      <c r="C256" s="41"/>
      <c r="I256" s="41"/>
    </row>
    <row r="257">
      <c r="B257" s="41"/>
      <c r="C257" s="41"/>
      <c r="I257" s="41"/>
    </row>
    <row r="258">
      <c r="B258" s="41"/>
      <c r="C258" s="41"/>
      <c r="I258" s="41"/>
    </row>
    <row r="259">
      <c r="B259" s="41"/>
      <c r="C259" s="41"/>
      <c r="I259" s="41"/>
    </row>
    <row r="260">
      <c r="B260" s="41"/>
      <c r="C260" s="41"/>
      <c r="I260" s="41"/>
    </row>
    <row r="261">
      <c r="B261" s="41"/>
      <c r="C261" s="41"/>
      <c r="I261" s="41"/>
    </row>
    <row r="262">
      <c r="B262" s="41"/>
      <c r="C262" s="41"/>
      <c r="I262" s="41"/>
    </row>
    <row r="263">
      <c r="B263" s="41"/>
      <c r="C263" s="41"/>
      <c r="I263" s="41"/>
    </row>
    <row r="264">
      <c r="B264" s="41"/>
      <c r="C264" s="41"/>
      <c r="I264" s="41"/>
    </row>
    <row r="265">
      <c r="B265" s="41"/>
      <c r="C265" s="41"/>
      <c r="I265" s="41"/>
    </row>
    <row r="266">
      <c r="B266" s="41"/>
      <c r="C266" s="41"/>
      <c r="I266" s="41"/>
    </row>
    <row r="267">
      <c r="B267" s="41"/>
      <c r="C267" s="41"/>
      <c r="I267" s="41"/>
    </row>
    <row r="268">
      <c r="B268" s="41"/>
      <c r="C268" s="41"/>
      <c r="I268" s="41"/>
    </row>
    <row r="269">
      <c r="B269" s="41"/>
      <c r="C269" s="41"/>
      <c r="I269" s="41"/>
    </row>
    <row r="270">
      <c r="B270" s="41"/>
      <c r="C270" s="41"/>
      <c r="I270" s="41"/>
    </row>
    <row r="271">
      <c r="B271" s="41"/>
      <c r="C271" s="41"/>
      <c r="I271" s="41"/>
    </row>
    <row r="272">
      <c r="B272" s="41"/>
      <c r="C272" s="41"/>
      <c r="I272" s="41"/>
    </row>
    <row r="273">
      <c r="B273" s="41"/>
      <c r="C273" s="41"/>
      <c r="I273" s="41"/>
    </row>
    <row r="274">
      <c r="B274" s="41"/>
      <c r="C274" s="41"/>
      <c r="I274" s="41"/>
    </row>
    <row r="275">
      <c r="B275" s="41"/>
      <c r="C275" s="41"/>
      <c r="I275" s="41"/>
    </row>
    <row r="276">
      <c r="B276" s="41"/>
      <c r="C276" s="41"/>
      <c r="I276" s="41"/>
    </row>
    <row r="277">
      <c r="B277" s="41"/>
      <c r="C277" s="41"/>
      <c r="I277" s="41"/>
    </row>
    <row r="278">
      <c r="B278" s="41"/>
      <c r="C278" s="41"/>
      <c r="I278" s="41"/>
    </row>
    <row r="279">
      <c r="B279" s="41"/>
      <c r="C279" s="41"/>
      <c r="I279" s="41"/>
    </row>
    <row r="280">
      <c r="B280" s="41"/>
      <c r="C280" s="41"/>
      <c r="I280" s="41"/>
    </row>
    <row r="281">
      <c r="B281" s="41"/>
      <c r="C281" s="41"/>
      <c r="I281" s="41"/>
    </row>
    <row r="282">
      <c r="B282" s="41"/>
      <c r="C282" s="41"/>
      <c r="I282" s="41"/>
    </row>
    <row r="283">
      <c r="B283" s="41"/>
      <c r="C283" s="41"/>
      <c r="I283" s="41"/>
    </row>
    <row r="284">
      <c r="B284" s="41"/>
      <c r="C284" s="41"/>
      <c r="I284" s="41"/>
    </row>
    <row r="285">
      <c r="B285" s="41"/>
      <c r="C285" s="41"/>
      <c r="I285" s="41"/>
    </row>
    <row r="286">
      <c r="B286" s="41"/>
      <c r="C286" s="41"/>
      <c r="I286" s="41"/>
    </row>
    <row r="287">
      <c r="B287" s="41"/>
      <c r="C287" s="41"/>
      <c r="I287" s="41"/>
    </row>
    <row r="288">
      <c r="B288" s="41"/>
      <c r="C288" s="41"/>
      <c r="I288" s="41"/>
    </row>
    <row r="289">
      <c r="B289" s="41"/>
      <c r="C289" s="41"/>
      <c r="I289" s="41"/>
    </row>
    <row r="290">
      <c r="B290" s="41"/>
      <c r="C290" s="41"/>
      <c r="I290" s="41"/>
    </row>
    <row r="291">
      <c r="B291" s="41"/>
      <c r="C291" s="41"/>
      <c r="I291" s="41"/>
    </row>
    <row r="292">
      <c r="B292" s="41"/>
      <c r="C292" s="41"/>
      <c r="I292" s="41"/>
    </row>
    <row r="293">
      <c r="B293" s="41"/>
      <c r="C293" s="41"/>
      <c r="I293" s="41"/>
    </row>
    <row r="294">
      <c r="B294" s="41"/>
      <c r="C294" s="41"/>
      <c r="I294" s="41"/>
    </row>
    <row r="295">
      <c r="B295" s="41"/>
      <c r="C295" s="41"/>
      <c r="I295" s="41"/>
    </row>
    <row r="296">
      <c r="B296" s="41"/>
      <c r="C296" s="41"/>
      <c r="I296" s="41"/>
    </row>
    <row r="297">
      <c r="B297" s="41"/>
      <c r="C297" s="41"/>
      <c r="I297" s="41"/>
    </row>
    <row r="298">
      <c r="B298" s="41"/>
      <c r="C298" s="41"/>
      <c r="I298" s="41"/>
    </row>
    <row r="299">
      <c r="B299" s="41"/>
      <c r="C299" s="41"/>
      <c r="I299" s="41"/>
    </row>
    <row r="300">
      <c r="B300" s="41"/>
      <c r="C300" s="41"/>
      <c r="I300" s="41"/>
    </row>
    <row r="301">
      <c r="B301" s="41"/>
      <c r="C301" s="41"/>
      <c r="I301" s="41"/>
    </row>
    <row r="302">
      <c r="B302" s="41"/>
      <c r="C302" s="41"/>
      <c r="I302" s="41"/>
    </row>
    <row r="303">
      <c r="B303" s="41"/>
      <c r="C303" s="41"/>
      <c r="I303" s="41"/>
    </row>
    <row r="304">
      <c r="B304" s="41"/>
      <c r="C304" s="41"/>
      <c r="I304" s="41"/>
    </row>
    <row r="305">
      <c r="B305" s="41"/>
      <c r="C305" s="41"/>
      <c r="I305" s="41"/>
    </row>
    <row r="306">
      <c r="B306" s="41"/>
      <c r="C306" s="41"/>
      <c r="I306" s="41"/>
    </row>
    <row r="307">
      <c r="B307" s="41"/>
      <c r="C307" s="41"/>
      <c r="I307" s="41"/>
    </row>
    <row r="308">
      <c r="B308" s="41"/>
      <c r="C308" s="41"/>
      <c r="I308" s="41"/>
    </row>
    <row r="309">
      <c r="B309" s="41"/>
      <c r="C309" s="41"/>
      <c r="I309" s="41"/>
    </row>
    <row r="310">
      <c r="B310" s="41"/>
      <c r="C310" s="41"/>
      <c r="I310" s="41"/>
    </row>
    <row r="311">
      <c r="B311" s="41"/>
      <c r="C311" s="41"/>
      <c r="I311" s="41"/>
    </row>
    <row r="312">
      <c r="B312" s="41"/>
      <c r="C312" s="41"/>
      <c r="I312" s="41"/>
    </row>
    <row r="313">
      <c r="B313" s="41"/>
      <c r="C313" s="41"/>
      <c r="I313" s="41"/>
    </row>
    <row r="314">
      <c r="B314" s="41"/>
      <c r="C314" s="41"/>
      <c r="I314" s="41"/>
    </row>
    <row r="315">
      <c r="B315" s="41"/>
      <c r="C315" s="41"/>
      <c r="I315" s="41"/>
    </row>
    <row r="316">
      <c r="B316" s="41"/>
      <c r="C316" s="41"/>
      <c r="I316" s="41"/>
    </row>
    <row r="317">
      <c r="B317" s="41"/>
      <c r="C317" s="41"/>
      <c r="I317" s="41"/>
    </row>
    <row r="318">
      <c r="B318" s="41"/>
      <c r="C318" s="41"/>
      <c r="I318" s="41"/>
    </row>
    <row r="319">
      <c r="B319" s="41"/>
      <c r="C319" s="41"/>
      <c r="I319" s="41"/>
    </row>
    <row r="320">
      <c r="B320" s="41"/>
      <c r="C320" s="41"/>
      <c r="I320" s="41"/>
    </row>
    <row r="321">
      <c r="B321" s="41"/>
      <c r="C321" s="41"/>
      <c r="I321" s="41"/>
    </row>
    <row r="322">
      <c r="B322" s="41"/>
      <c r="C322" s="41"/>
      <c r="I322" s="41"/>
    </row>
    <row r="323">
      <c r="B323" s="41"/>
      <c r="C323" s="41"/>
      <c r="I323" s="41"/>
    </row>
    <row r="324">
      <c r="B324" s="41"/>
      <c r="C324" s="41"/>
      <c r="I324" s="41"/>
    </row>
    <row r="325">
      <c r="B325" s="41"/>
      <c r="C325" s="41"/>
      <c r="I325" s="41"/>
    </row>
    <row r="326">
      <c r="B326" s="41"/>
      <c r="C326" s="41"/>
      <c r="I326" s="41"/>
    </row>
    <row r="327">
      <c r="B327" s="41"/>
      <c r="C327" s="41"/>
      <c r="I327" s="41"/>
    </row>
    <row r="328">
      <c r="B328" s="41"/>
      <c r="C328" s="41"/>
      <c r="I328" s="41"/>
    </row>
    <row r="329">
      <c r="B329" s="41"/>
      <c r="C329" s="41"/>
      <c r="I329" s="41"/>
    </row>
    <row r="330">
      <c r="B330" s="41"/>
      <c r="C330" s="41"/>
      <c r="I330" s="41"/>
    </row>
    <row r="331">
      <c r="B331" s="41"/>
      <c r="C331" s="41"/>
      <c r="I331" s="41"/>
    </row>
    <row r="332">
      <c r="B332" s="41"/>
      <c r="C332" s="41"/>
      <c r="I332" s="41"/>
    </row>
    <row r="333">
      <c r="B333" s="41"/>
      <c r="C333" s="41"/>
      <c r="I333" s="41"/>
    </row>
    <row r="334">
      <c r="B334" s="41"/>
      <c r="C334" s="41"/>
      <c r="I334" s="41"/>
    </row>
    <row r="335">
      <c r="B335" s="41"/>
      <c r="C335" s="41"/>
      <c r="I335" s="41"/>
    </row>
    <row r="336">
      <c r="B336" s="41"/>
      <c r="C336" s="41"/>
      <c r="I336" s="41"/>
    </row>
    <row r="337">
      <c r="B337" s="41"/>
      <c r="C337" s="41"/>
      <c r="I337" s="41"/>
    </row>
    <row r="338">
      <c r="B338" s="41"/>
      <c r="C338" s="41"/>
      <c r="I338" s="41"/>
    </row>
    <row r="339">
      <c r="B339" s="41"/>
      <c r="C339" s="41"/>
      <c r="I339" s="41"/>
    </row>
    <row r="340">
      <c r="B340" s="41"/>
      <c r="C340" s="41"/>
      <c r="I340" s="41"/>
    </row>
    <row r="341">
      <c r="B341" s="41"/>
      <c r="C341" s="41"/>
      <c r="I341" s="41"/>
    </row>
    <row r="342">
      <c r="B342" s="41"/>
      <c r="C342" s="41"/>
      <c r="I342" s="41"/>
    </row>
    <row r="343">
      <c r="B343" s="41"/>
      <c r="C343" s="41"/>
      <c r="I343" s="41"/>
    </row>
    <row r="344">
      <c r="B344" s="41"/>
      <c r="C344" s="41"/>
      <c r="I344" s="41"/>
    </row>
    <row r="345">
      <c r="B345" s="41"/>
      <c r="C345" s="41"/>
      <c r="I345" s="41"/>
    </row>
    <row r="346">
      <c r="B346" s="41"/>
      <c r="C346" s="41"/>
      <c r="I346" s="41"/>
    </row>
    <row r="347">
      <c r="B347" s="41"/>
      <c r="C347" s="41"/>
      <c r="I347" s="41"/>
    </row>
    <row r="348">
      <c r="B348" s="41"/>
      <c r="C348" s="41"/>
      <c r="I348" s="41"/>
    </row>
    <row r="349">
      <c r="B349" s="41"/>
      <c r="C349" s="41"/>
      <c r="I349" s="41"/>
    </row>
    <row r="350">
      <c r="B350" s="41"/>
      <c r="C350" s="41"/>
      <c r="I350" s="41"/>
    </row>
    <row r="351">
      <c r="B351" s="41"/>
      <c r="C351" s="41"/>
      <c r="I351" s="41"/>
    </row>
    <row r="352">
      <c r="B352" s="41"/>
      <c r="C352" s="41"/>
      <c r="I352" s="41"/>
    </row>
    <row r="353">
      <c r="B353" s="41"/>
      <c r="C353" s="41"/>
      <c r="I353" s="41"/>
    </row>
    <row r="354">
      <c r="B354" s="41"/>
      <c r="C354" s="41"/>
      <c r="I354" s="41"/>
    </row>
    <row r="355">
      <c r="B355" s="41"/>
      <c r="C355" s="41"/>
      <c r="I355" s="41"/>
    </row>
    <row r="356">
      <c r="B356" s="41"/>
      <c r="C356" s="41"/>
      <c r="I356" s="41"/>
    </row>
    <row r="357">
      <c r="B357" s="41"/>
      <c r="C357" s="41"/>
      <c r="I357" s="41"/>
    </row>
    <row r="358">
      <c r="B358" s="41"/>
      <c r="C358" s="41"/>
      <c r="I358" s="41"/>
    </row>
    <row r="359">
      <c r="B359" s="41"/>
      <c r="C359" s="41"/>
      <c r="I359" s="41"/>
    </row>
    <row r="360">
      <c r="B360" s="41"/>
      <c r="C360" s="41"/>
      <c r="I360" s="41"/>
    </row>
    <row r="361">
      <c r="B361" s="41"/>
      <c r="C361" s="41"/>
      <c r="I361" s="41"/>
    </row>
    <row r="362">
      <c r="B362" s="41"/>
      <c r="C362" s="41"/>
      <c r="I362" s="41"/>
    </row>
    <row r="363">
      <c r="B363" s="41"/>
      <c r="C363" s="41"/>
      <c r="I363" s="41"/>
    </row>
    <row r="364">
      <c r="B364" s="41"/>
      <c r="C364" s="41"/>
      <c r="I364" s="41"/>
    </row>
    <row r="365">
      <c r="B365" s="41"/>
      <c r="C365" s="41"/>
      <c r="I365" s="41"/>
    </row>
    <row r="366">
      <c r="B366" s="41"/>
      <c r="C366" s="41"/>
      <c r="I366" s="41"/>
    </row>
    <row r="367">
      <c r="B367" s="41"/>
      <c r="C367" s="41"/>
      <c r="I367" s="41"/>
    </row>
    <row r="368">
      <c r="B368" s="41"/>
      <c r="C368" s="41"/>
      <c r="I368" s="41"/>
    </row>
    <row r="369">
      <c r="B369" s="41"/>
      <c r="C369" s="41"/>
      <c r="I369" s="41"/>
    </row>
    <row r="370">
      <c r="B370" s="41"/>
      <c r="C370" s="41"/>
      <c r="I370" s="41"/>
    </row>
    <row r="371">
      <c r="B371" s="41"/>
      <c r="C371" s="41"/>
      <c r="I371" s="41"/>
    </row>
    <row r="372">
      <c r="B372" s="41"/>
      <c r="C372" s="41"/>
      <c r="I372" s="41"/>
    </row>
    <row r="373">
      <c r="B373" s="41"/>
      <c r="C373" s="41"/>
      <c r="I373" s="41"/>
    </row>
    <row r="374">
      <c r="B374" s="41"/>
      <c r="C374" s="41"/>
      <c r="I374" s="41"/>
    </row>
    <row r="375">
      <c r="B375" s="41"/>
      <c r="C375" s="41"/>
      <c r="I375" s="41"/>
    </row>
    <row r="376">
      <c r="B376" s="41"/>
      <c r="C376" s="41"/>
      <c r="I376" s="41"/>
    </row>
    <row r="377">
      <c r="B377" s="41"/>
      <c r="C377" s="41"/>
      <c r="I377" s="41"/>
    </row>
    <row r="378">
      <c r="B378" s="41"/>
      <c r="C378" s="41"/>
      <c r="I378" s="41"/>
    </row>
    <row r="379">
      <c r="B379" s="41"/>
      <c r="C379" s="41"/>
      <c r="I379" s="41"/>
    </row>
    <row r="380">
      <c r="B380" s="41"/>
      <c r="C380" s="41"/>
      <c r="I380" s="41"/>
    </row>
    <row r="381">
      <c r="B381" s="41"/>
      <c r="C381" s="41"/>
      <c r="I381" s="41"/>
    </row>
    <row r="382">
      <c r="B382" s="41"/>
      <c r="C382" s="41"/>
      <c r="I382" s="41"/>
    </row>
    <row r="383">
      <c r="B383" s="41"/>
      <c r="C383" s="41"/>
      <c r="I383" s="41"/>
    </row>
    <row r="384">
      <c r="B384" s="41"/>
      <c r="C384" s="41"/>
      <c r="I384" s="41"/>
    </row>
    <row r="385">
      <c r="B385" s="41"/>
      <c r="C385" s="41"/>
      <c r="I385" s="41"/>
    </row>
    <row r="386">
      <c r="B386" s="41"/>
      <c r="C386" s="41"/>
      <c r="I386" s="41"/>
    </row>
    <row r="387">
      <c r="B387" s="41"/>
      <c r="C387" s="41"/>
      <c r="I387" s="41"/>
    </row>
    <row r="388">
      <c r="B388" s="41"/>
      <c r="C388" s="41"/>
      <c r="I388" s="41"/>
    </row>
    <row r="389">
      <c r="B389" s="41"/>
      <c r="C389" s="41"/>
      <c r="I389" s="41"/>
    </row>
    <row r="390">
      <c r="B390" s="41"/>
      <c r="C390" s="41"/>
      <c r="I390" s="41"/>
    </row>
    <row r="391">
      <c r="B391" s="41"/>
      <c r="C391" s="41"/>
      <c r="I391" s="41"/>
    </row>
    <row r="392">
      <c r="B392" s="41"/>
      <c r="C392" s="41"/>
      <c r="I392" s="41"/>
    </row>
    <row r="393">
      <c r="B393" s="41"/>
      <c r="C393" s="41"/>
      <c r="I393" s="41"/>
    </row>
    <row r="394">
      <c r="B394" s="41"/>
      <c r="C394" s="41"/>
      <c r="I394" s="41"/>
    </row>
    <row r="395">
      <c r="B395" s="41"/>
      <c r="C395" s="41"/>
      <c r="I395" s="41"/>
    </row>
    <row r="396">
      <c r="B396" s="41"/>
      <c r="C396" s="41"/>
      <c r="I396" s="41"/>
    </row>
    <row r="397">
      <c r="B397" s="41"/>
      <c r="C397" s="41"/>
      <c r="I397" s="41"/>
    </row>
    <row r="398">
      <c r="B398" s="41"/>
      <c r="C398" s="41"/>
      <c r="I398" s="41"/>
    </row>
    <row r="399">
      <c r="B399" s="41"/>
      <c r="C399" s="41"/>
      <c r="I399" s="41"/>
    </row>
    <row r="400">
      <c r="B400" s="41"/>
      <c r="C400" s="41"/>
      <c r="I400" s="41"/>
    </row>
    <row r="401">
      <c r="B401" s="41"/>
      <c r="C401" s="41"/>
      <c r="I401" s="41"/>
    </row>
    <row r="402">
      <c r="B402" s="41"/>
      <c r="C402" s="41"/>
      <c r="I402" s="41"/>
    </row>
    <row r="403">
      <c r="B403" s="41"/>
      <c r="C403" s="41"/>
      <c r="I403" s="41"/>
    </row>
    <row r="404">
      <c r="B404" s="41"/>
      <c r="C404" s="41"/>
      <c r="I404" s="41"/>
    </row>
    <row r="405">
      <c r="B405" s="41"/>
      <c r="C405" s="41"/>
      <c r="I405" s="41"/>
    </row>
    <row r="406">
      <c r="B406" s="41"/>
      <c r="C406" s="41"/>
      <c r="I406" s="41"/>
    </row>
    <row r="407">
      <c r="B407" s="41"/>
      <c r="C407" s="41"/>
      <c r="I407" s="41"/>
    </row>
    <row r="408">
      <c r="B408" s="41"/>
      <c r="C408" s="41"/>
      <c r="I408" s="41"/>
    </row>
    <row r="409">
      <c r="B409" s="41"/>
      <c r="C409" s="41"/>
      <c r="I409" s="41"/>
    </row>
    <row r="410">
      <c r="B410" s="41"/>
      <c r="C410" s="41"/>
      <c r="I410" s="41"/>
    </row>
    <row r="411">
      <c r="B411" s="41"/>
      <c r="C411" s="41"/>
      <c r="I411" s="41"/>
    </row>
    <row r="412">
      <c r="B412" s="41"/>
      <c r="C412" s="41"/>
      <c r="I412" s="41"/>
    </row>
    <row r="413">
      <c r="B413" s="41"/>
      <c r="C413" s="41"/>
      <c r="I413" s="41"/>
    </row>
    <row r="414">
      <c r="B414" s="41"/>
      <c r="C414" s="41"/>
      <c r="I414" s="41"/>
    </row>
    <row r="415">
      <c r="B415" s="41"/>
      <c r="C415" s="41"/>
      <c r="I415" s="41"/>
    </row>
    <row r="416">
      <c r="B416" s="41"/>
      <c r="C416" s="41"/>
      <c r="I416" s="41"/>
    </row>
    <row r="417">
      <c r="B417" s="41"/>
      <c r="C417" s="41"/>
      <c r="I417" s="41"/>
    </row>
    <row r="418">
      <c r="B418" s="41"/>
      <c r="C418" s="41"/>
      <c r="I418" s="41"/>
    </row>
    <row r="419">
      <c r="B419" s="41"/>
      <c r="C419" s="41"/>
      <c r="I419" s="41"/>
    </row>
    <row r="420">
      <c r="B420" s="41"/>
      <c r="C420" s="41"/>
      <c r="I420" s="41"/>
    </row>
    <row r="421">
      <c r="B421" s="41"/>
      <c r="C421" s="41"/>
      <c r="I421" s="41"/>
    </row>
    <row r="422">
      <c r="B422" s="41"/>
      <c r="C422" s="41"/>
      <c r="I422" s="41"/>
    </row>
    <row r="423">
      <c r="B423" s="41"/>
      <c r="C423" s="41"/>
      <c r="I423" s="41"/>
    </row>
    <row r="424">
      <c r="B424" s="41"/>
      <c r="C424" s="41"/>
      <c r="I424" s="41"/>
    </row>
    <row r="425">
      <c r="B425" s="41"/>
      <c r="C425" s="41"/>
      <c r="I425" s="41"/>
    </row>
    <row r="426">
      <c r="B426" s="41"/>
      <c r="C426" s="41"/>
      <c r="I426" s="41"/>
    </row>
    <row r="427">
      <c r="B427" s="41"/>
      <c r="C427" s="41"/>
      <c r="I427" s="41"/>
    </row>
    <row r="428">
      <c r="B428" s="41"/>
      <c r="C428" s="41"/>
      <c r="I428" s="41"/>
    </row>
    <row r="429">
      <c r="B429" s="41"/>
      <c r="C429" s="41"/>
      <c r="I429" s="41"/>
    </row>
    <row r="430">
      <c r="B430" s="41"/>
      <c r="C430" s="41"/>
      <c r="I430" s="41"/>
    </row>
    <row r="431">
      <c r="B431" s="41"/>
      <c r="C431" s="41"/>
      <c r="I431" s="41"/>
    </row>
    <row r="432">
      <c r="B432" s="41"/>
      <c r="C432" s="41"/>
      <c r="I432" s="41"/>
    </row>
    <row r="433">
      <c r="B433" s="41"/>
      <c r="C433" s="41"/>
      <c r="I433" s="41"/>
    </row>
    <row r="434">
      <c r="B434" s="41"/>
      <c r="C434" s="41"/>
      <c r="I434" s="41"/>
    </row>
    <row r="435">
      <c r="B435" s="41"/>
      <c r="C435" s="41"/>
      <c r="I435" s="41"/>
    </row>
    <row r="436">
      <c r="B436" s="41"/>
      <c r="C436" s="41"/>
      <c r="I436" s="41"/>
    </row>
    <row r="437">
      <c r="B437" s="41"/>
      <c r="C437" s="41"/>
      <c r="I437" s="41"/>
    </row>
    <row r="438">
      <c r="B438" s="41"/>
      <c r="C438" s="41"/>
      <c r="I438" s="41"/>
    </row>
    <row r="439">
      <c r="B439" s="41"/>
      <c r="C439" s="41"/>
      <c r="I439" s="41"/>
    </row>
    <row r="440">
      <c r="B440" s="41"/>
      <c r="C440" s="41"/>
      <c r="I440" s="41"/>
    </row>
    <row r="441">
      <c r="B441" s="41"/>
      <c r="C441" s="41"/>
      <c r="I441" s="41"/>
    </row>
    <row r="442">
      <c r="B442" s="41"/>
      <c r="C442" s="41"/>
      <c r="I442" s="41"/>
    </row>
    <row r="443">
      <c r="B443" s="41"/>
      <c r="C443" s="41"/>
      <c r="I443" s="41"/>
    </row>
    <row r="444">
      <c r="B444" s="41"/>
      <c r="C444" s="41"/>
      <c r="I444" s="41"/>
    </row>
    <row r="445">
      <c r="B445" s="41"/>
      <c r="C445" s="41"/>
      <c r="I445" s="41"/>
    </row>
    <row r="446">
      <c r="B446" s="41"/>
      <c r="C446" s="41"/>
      <c r="I446" s="41"/>
    </row>
    <row r="447">
      <c r="B447" s="41"/>
      <c r="C447" s="41"/>
      <c r="I447" s="41"/>
    </row>
    <row r="448">
      <c r="B448" s="41"/>
      <c r="C448" s="41"/>
      <c r="I448" s="41"/>
    </row>
    <row r="449">
      <c r="B449" s="41"/>
      <c r="C449" s="41"/>
      <c r="I449" s="41"/>
    </row>
    <row r="450">
      <c r="B450" s="41"/>
      <c r="C450" s="41"/>
      <c r="I450" s="41"/>
    </row>
    <row r="451">
      <c r="B451" s="41"/>
      <c r="C451" s="41"/>
      <c r="I451" s="41"/>
    </row>
    <row r="452">
      <c r="B452" s="41"/>
      <c r="C452" s="41"/>
      <c r="I452" s="41"/>
    </row>
    <row r="453">
      <c r="B453" s="41"/>
      <c r="C453" s="41"/>
      <c r="I453" s="41"/>
    </row>
    <row r="454">
      <c r="B454" s="41"/>
      <c r="C454" s="41"/>
      <c r="I454" s="41"/>
    </row>
    <row r="455">
      <c r="B455" s="41"/>
      <c r="C455" s="41"/>
      <c r="I455" s="41"/>
    </row>
    <row r="456">
      <c r="B456" s="41"/>
      <c r="C456" s="41"/>
      <c r="I456" s="41"/>
    </row>
    <row r="457">
      <c r="B457" s="41"/>
      <c r="C457" s="41"/>
      <c r="I457" s="41"/>
    </row>
    <row r="458">
      <c r="B458" s="41"/>
      <c r="C458" s="41"/>
      <c r="I458" s="41"/>
    </row>
    <row r="459">
      <c r="B459" s="41"/>
      <c r="C459" s="41"/>
      <c r="I459" s="41"/>
    </row>
    <row r="460">
      <c r="B460" s="41"/>
      <c r="C460" s="41"/>
      <c r="I460" s="41"/>
    </row>
    <row r="461">
      <c r="B461" s="41"/>
      <c r="C461" s="41"/>
      <c r="I461" s="41"/>
    </row>
    <row r="462">
      <c r="B462" s="41"/>
      <c r="C462" s="41"/>
      <c r="I462" s="41"/>
    </row>
    <row r="463">
      <c r="B463" s="41"/>
      <c r="C463" s="41"/>
      <c r="I463" s="41"/>
    </row>
    <row r="464">
      <c r="B464" s="41"/>
      <c r="C464" s="41"/>
      <c r="I464" s="41"/>
    </row>
    <row r="465">
      <c r="B465" s="41"/>
      <c r="C465" s="41"/>
      <c r="I465" s="41"/>
    </row>
    <row r="466">
      <c r="B466" s="41"/>
      <c r="C466" s="41"/>
      <c r="I466" s="41"/>
    </row>
    <row r="467">
      <c r="B467" s="41"/>
      <c r="C467" s="41"/>
      <c r="I467" s="41"/>
    </row>
    <row r="468">
      <c r="B468" s="41"/>
      <c r="C468" s="41"/>
      <c r="I468" s="41"/>
    </row>
    <row r="469">
      <c r="B469" s="41"/>
      <c r="C469" s="41"/>
      <c r="I469" s="41"/>
    </row>
    <row r="470">
      <c r="B470" s="41"/>
      <c r="C470" s="41"/>
      <c r="I470" s="41"/>
    </row>
    <row r="471">
      <c r="B471" s="41"/>
      <c r="C471" s="41"/>
      <c r="I471" s="41"/>
    </row>
    <row r="472">
      <c r="B472" s="41"/>
      <c r="C472" s="41"/>
      <c r="I472" s="41"/>
    </row>
    <row r="473">
      <c r="B473" s="41"/>
      <c r="C473" s="41"/>
      <c r="I473" s="41"/>
    </row>
    <row r="474">
      <c r="B474" s="41"/>
      <c r="C474" s="41"/>
      <c r="I474" s="41"/>
    </row>
    <row r="475">
      <c r="B475" s="41"/>
      <c r="C475" s="41"/>
      <c r="I475" s="41"/>
    </row>
    <row r="476">
      <c r="B476" s="41"/>
      <c r="C476" s="41"/>
      <c r="I476" s="41"/>
    </row>
    <row r="477">
      <c r="B477" s="41"/>
      <c r="C477" s="41"/>
      <c r="I477" s="41"/>
    </row>
    <row r="478">
      <c r="B478" s="41"/>
      <c r="C478" s="41"/>
      <c r="I478" s="41"/>
    </row>
    <row r="479">
      <c r="B479" s="41"/>
      <c r="C479" s="41"/>
      <c r="I479" s="41"/>
    </row>
    <row r="480">
      <c r="B480" s="41"/>
      <c r="C480" s="41"/>
      <c r="I480" s="41"/>
    </row>
    <row r="481">
      <c r="B481" s="41"/>
      <c r="C481" s="41"/>
      <c r="I481" s="41"/>
    </row>
    <row r="482">
      <c r="B482" s="41"/>
      <c r="C482" s="41"/>
      <c r="I482" s="41"/>
    </row>
    <row r="483">
      <c r="B483" s="41"/>
      <c r="C483" s="41"/>
      <c r="I483" s="41"/>
    </row>
    <row r="484">
      <c r="B484" s="41"/>
      <c r="C484" s="41"/>
      <c r="I484" s="41"/>
    </row>
    <row r="485">
      <c r="B485" s="41"/>
      <c r="C485" s="41"/>
      <c r="I485" s="41"/>
    </row>
    <row r="486">
      <c r="B486" s="41"/>
      <c r="C486" s="41"/>
      <c r="I486" s="41"/>
    </row>
    <row r="487">
      <c r="B487" s="41"/>
      <c r="C487" s="41"/>
      <c r="I487" s="41"/>
    </row>
    <row r="488">
      <c r="B488" s="41"/>
      <c r="C488" s="41"/>
      <c r="I488" s="41"/>
    </row>
    <row r="489">
      <c r="B489" s="41"/>
      <c r="C489" s="41"/>
      <c r="I489" s="41"/>
    </row>
    <row r="490">
      <c r="B490" s="41"/>
      <c r="C490" s="41"/>
      <c r="I490" s="41"/>
    </row>
    <row r="491">
      <c r="B491" s="41"/>
      <c r="C491" s="41"/>
      <c r="I491" s="41"/>
    </row>
    <row r="492">
      <c r="B492" s="41"/>
      <c r="C492" s="41"/>
      <c r="I492" s="41"/>
    </row>
    <row r="493">
      <c r="B493" s="41"/>
      <c r="C493" s="41"/>
      <c r="I493" s="41"/>
    </row>
    <row r="494">
      <c r="B494" s="41"/>
      <c r="C494" s="41"/>
      <c r="I494" s="41"/>
    </row>
    <row r="495">
      <c r="B495" s="41"/>
      <c r="C495" s="41"/>
      <c r="I495" s="41"/>
    </row>
    <row r="496">
      <c r="B496" s="41"/>
      <c r="C496" s="41"/>
      <c r="I496" s="41"/>
    </row>
    <row r="497">
      <c r="B497" s="41"/>
      <c r="C497" s="41"/>
      <c r="I497" s="41"/>
    </row>
    <row r="498">
      <c r="B498" s="41"/>
      <c r="C498" s="41"/>
      <c r="I498" s="41"/>
    </row>
    <row r="499">
      <c r="B499" s="41"/>
      <c r="C499" s="41"/>
      <c r="I499" s="41"/>
    </row>
    <row r="500">
      <c r="B500" s="41"/>
      <c r="C500" s="41"/>
      <c r="I500" s="41"/>
    </row>
    <row r="501">
      <c r="B501" s="41"/>
      <c r="C501" s="41"/>
      <c r="I501" s="41"/>
    </row>
    <row r="502">
      <c r="B502" s="41"/>
      <c r="C502" s="41"/>
      <c r="I502" s="41"/>
    </row>
    <row r="503">
      <c r="B503" s="41"/>
      <c r="C503" s="41"/>
      <c r="I503" s="41"/>
    </row>
    <row r="504">
      <c r="B504" s="41"/>
      <c r="C504" s="41"/>
      <c r="I504" s="41"/>
    </row>
    <row r="505">
      <c r="B505" s="41"/>
      <c r="C505" s="41"/>
      <c r="I505" s="41"/>
    </row>
    <row r="506">
      <c r="B506" s="41"/>
      <c r="C506" s="41"/>
      <c r="I506" s="41"/>
    </row>
    <row r="507">
      <c r="B507" s="41"/>
      <c r="C507" s="41"/>
      <c r="I507" s="41"/>
    </row>
    <row r="508">
      <c r="B508" s="41"/>
      <c r="C508" s="41"/>
      <c r="I508" s="41"/>
    </row>
    <row r="509">
      <c r="B509" s="41"/>
      <c r="C509" s="41"/>
      <c r="I509" s="41"/>
    </row>
    <row r="510">
      <c r="B510" s="41"/>
      <c r="C510" s="41"/>
      <c r="I510" s="41"/>
    </row>
    <row r="511">
      <c r="B511" s="41"/>
      <c r="C511" s="41"/>
      <c r="I511" s="41"/>
    </row>
    <row r="512">
      <c r="B512" s="41"/>
      <c r="C512" s="41"/>
      <c r="I512" s="41"/>
    </row>
    <row r="513">
      <c r="B513" s="41"/>
      <c r="C513" s="41"/>
      <c r="I513" s="41"/>
    </row>
    <row r="514">
      <c r="B514" s="41"/>
      <c r="C514" s="41"/>
      <c r="I514" s="41"/>
    </row>
    <row r="515">
      <c r="B515" s="41"/>
      <c r="C515" s="41"/>
      <c r="I515" s="41"/>
    </row>
    <row r="516">
      <c r="B516" s="41"/>
      <c r="C516" s="41"/>
      <c r="I516" s="41"/>
    </row>
    <row r="517">
      <c r="B517" s="41"/>
      <c r="C517" s="41"/>
      <c r="I517" s="41"/>
    </row>
    <row r="518">
      <c r="B518" s="41"/>
      <c r="C518" s="41"/>
      <c r="I518" s="41"/>
    </row>
    <row r="519">
      <c r="B519" s="41"/>
      <c r="C519" s="41"/>
      <c r="I519" s="41"/>
    </row>
    <row r="520">
      <c r="B520" s="41"/>
      <c r="C520" s="41"/>
      <c r="I520" s="41"/>
    </row>
    <row r="521">
      <c r="B521" s="41"/>
      <c r="C521" s="41"/>
      <c r="I521" s="41"/>
    </row>
    <row r="522">
      <c r="B522" s="41"/>
      <c r="C522" s="41"/>
      <c r="I522" s="41"/>
    </row>
    <row r="523">
      <c r="B523" s="41"/>
      <c r="C523" s="41"/>
      <c r="I523" s="41"/>
    </row>
    <row r="524">
      <c r="B524" s="41"/>
      <c r="C524" s="41"/>
      <c r="I524" s="41"/>
    </row>
    <row r="525">
      <c r="B525" s="41"/>
      <c r="C525" s="41"/>
      <c r="I525" s="41"/>
    </row>
    <row r="526">
      <c r="B526" s="41"/>
      <c r="C526" s="41"/>
      <c r="I526" s="41"/>
    </row>
    <row r="527">
      <c r="B527" s="41"/>
      <c r="C527" s="41"/>
      <c r="I527" s="41"/>
    </row>
    <row r="528">
      <c r="B528" s="41"/>
      <c r="C528" s="41"/>
      <c r="I528" s="41"/>
    </row>
    <row r="529">
      <c r="B529" s="41"/>
      <c r="C529" s="41"/>
      <c r="I529" s="41"/>
    </row>
    <row r="530">
      <c r="B530" s="41"/>
      <c r="C530" s="41"/>
      <c r="I530" s="41"/>
    </row>
    <row r="531">
      <c r="B531" s="41"/>
      <c r="C531" s="41"/>
      <c r="I531" s="41"/>
    </row>
    <row r="532">
      <c r="B532" s="41"/>
      <c r="C532" s="41"/>
      <c r="I532" s="41"/>
    </row>
    <row r="533">
      <c r="B533" s="41"/>
      <c r="C533" s="41"/>
      <c r="I533" s="41"/>
    </row>
    <row r="534">
      <c r="B534" s="41"/>
      <c r="C534" s="41"/>
      <c r="I534" s="41"/>
    </row>
    <row r="535">
      <c r="B535" s="41"/>
      <c r="C535" s="41"/>
      <c r="I535" s="41"/>
    </row>
    <row r="536">
      <c r="B536" s="41"/>
      <c r="C536" s="41"/>
      <c r="I536" s="41"/>
    </row>
    <row r="537">
      <c r="B537" s="41"/>
      <c r="C537" s="41"/>
      <c r="I537" s="41"/>
    </row>
    <row r="538">
      <c r="B538" s="41"/>
      <c r="C538" s="41"/>
      <c r="I538" s="41"/>
    </row>
    <row r="539">
      <c r="B539" s="41"/>
      <c r="C539" s="41"/>
      <c r="I539" s="41"/>
    </row>
    <row r="540">
      <c r="B540" s="41"/>
      <c r="C540" s="41"/>
      <c r="I540" s="41"/>
    </row>
    <row r="541">
      <c r="B541" s="41"/>
      <c r="C541" s="41"/>
      <c r="I541" s="41"/>
    </row>
    <row r="542">
      <c r="B542" s="41"/>
      <c r="C542" s="41"/>
      <c r="I542" s="41"/>
    </row>
    <row r="543">
      <c r="B543" s="41"/>
      <c r="C543" s="41"/>
      <c r="I543" s="41"/>
    </row>
    <row r="544">
      <c r="B544" s="41"/>
      <c r="C544" s="41"/>
      <c r="I544" s="41"/>
    </row>
    <row r="545">
      <c r="B545" s="41"/>
      <c r="C545" s="41"/>
      <c r="I545" s="41"/>
    </row>
    <row r="546">
      <c r="B546" s="41"/>
      <c r="C546" s="41"/>
      <c r="I546" s="41"/>
    </row>
    <row r="547">
      <c r="B547" s="41"/>
      <c r="C547" s="41"/>
      <c r="I547" s="41"/>
    </row>
    <row r="548">
      <c r="B548" s="41"/>
      <c r="C548" s="41"/>
      <c r="I548" s="41"/>
    </row>
    <row r="549">
      <c r="B549" s="41"/>
      <c r="C549" s="41"/>
      <c r="I549" s="41"/>
    </row>
    <row r="550">
      <c r="B550" s="41"/>
      <c r="C550" s="41"/>
      <c r="I550" s="41"/>
    </row>
    <row r="551">
      <c r="B551" s="41"/>
      <c r="C551" s="41"/>
      <c r="I551" s="41"/>
    </row>
    <row r="552">
      <c r="B552" s="41"/>
      <c r="C552" s="41"/>
      <c r="I552" s="41"/>
    </row>
    <row r="553">
      <c r="B553" s="41"/>
      <c r="C553" s="41"/>
      <c r="I553" s="41"/>
    </row>
    <row r="554">
      <c r="B554" s="41"/>
      <c r="C554" s="41"/>
      <c r="I554" s="41"/>
    </row>
    <row r="555">
      <c r="B555" s="41"/>
      <c r="C555" s="41"/>
      <c r="I555" s="41"/>
    </row>
    <row r="556">
      <c r="B556" s="41"/>
      <c r="C556" s="41"/>
      <c r="I556" s="41"/>
    </row>
    <row r="557">
      <c r="B557" s="41"/>
      <c r="C557" s="41"/>
      <c r="I557" s="41"/>
    </row>
    <row r="558">
      <c r="B558" s="41"/>
      <c r="C558" s="41"/>
      <c r="I558" s="41"/>
    </row>
    <row r="559">
      <c r="B559" s="41"/>
      <c r="C559" s="41"/>
      <c r="I559" s="41"/>
    </row>
    <row r="560">
      <c r="B560" s="41"/>
      <c r="C560" s="41"/>
      <c r="I560" s="41"/>
    </row>
    <row r="561">
      <c r="B561" s="41"/>
      <c r="C561" s="41"/>
      <c r="I561" s="41"/>
    </row>
    <row r="562">
      <c r="B562" s="41"/>
      <c r="C562" s="41"/>
      <c r="I562" s="41"/>
    </row>
    <row r="563">
      <c r="B563" s="41"/>
      <c r="C563" s="41"/>
      <c r="I563" s="41"/>
    </row>
    <row r="564">
      <c r="B564" s="41"/>
      <c r="C564" s="41"/>
      <c r="I564" s="41"/>
    </row>
    <row r="565">
      <c r="B565" s="41"/>
      <c r="C565" s="41"/>
      <c r="I565" s="41"/>
    </row>
    <row r="566">
      <c r="B566" s="41"/>
      <c r="C566" s="41"/>
      <c r="I566" s="41"/>
    </row>
    <row r="567">
      <c r="B567" s="41"/>
      <c r="C567" s="41"/>
      <c r="I567" s="41"/>
    </row>
    <row r="568">
      <c r="B568" s="41"/>
      <c r="C568" s="41"/>
      <c r="I568" s="41"/>
    </row>
    <row r="569">
      <c r="B569" s="41"/>
      <c r="C569" s="41"/>
      <c r="I569" s="41"/>
    </row>
    <row r="570">
      <c r="B570" s="41"/>
      <c r="C570" s="41"/>
      <c r="I570" s="41"/>
    </row>
    <row r="571">
      <c r="B571" s="41"/>
      <c r="C571" s="41"/>
      <c r="I571" s="41"/>
    </row>
    <row r="572">
      <c r="B572" s="41"/>
      <c r="C572" s="41"/>
      <c r="I572" s="41"/>
    </row>
    <row r="573">
      <c r="B573" s="41"/>
      <c r="C573" s="41"/>
      <c r="I573" s="41"/>
    </row>
    <row r="574">
      <c r="B574" s="41"/>
      <c r="C574" s="41"/>
      <c r="I574" s="41"/>
    </row>
    <row r="575">
      <c r="B575" s="41"/>
      <c r="C575" s="41"/>
      <c r="I575" s="41"/>
    </row>
    <row r="576">
      <c r="B576" s="41"/>
      <c r="C576" s="41"/>
      <c r="I576" s="41"/>
    </row>
    <row r="577">
      <c r="B577" s="41"/>
      <c r="C577" s="41"/>
      <c r="I577" s="41"/>
    </row>
    <row r="578">
      <c r="B578" s="41"/>
      <c r="C578" s="41"/>
      <c r="I578" s="41"/>
    </row>
    <row r="579">
      <c r="B579" s="41"/>
      <c r="C579" s="41"/>
      <c r="I579" s="41"/>
    </row>
    <row r="580">
      <c r="B580" s="41"/>
      <c r="C580" s="41"/>
      <c r="I580" s="41"/>
    </row>
    <row r="581">
      <c r="B581" s="41"/>
      <c r="C581" s="41"/>
      <c r="I581" s="41"/>
    </row>
    <row r="582">
      <c r="B582" s="41"/>
      <c r="C582" s="41"/>
      <c r="I582" s="41"/>
    </row>
    <row r="583">
      <c r="B583" s="41"/>
      <c r="C583" s="41"/>
      <c r="I583" s="41"/>
    </row>
    <row r="584">
      <c r="B584" s="41"/>
      <c r="C584" s="41"/>
      <c r="I584" s="41"/>
    </row>
    <row r="585">
      <c r="B585" s="41"/>
      <c r="C585" s="41"/>
      <c r="I585" s="41"/>
    </row>
    <row r="586">
      <c r="B586" s="41"/>
      <c r="C586" s="41"/>
      <c r="I586" s="41"/>
    </row>
    <row r="587">
      <c r="B587" s="41"/>
      <c r="C587" s="41"/>
      <c r="I587" s="41"/>
    </row>
    <row r="588">
      <c r="B588" s="41"/>
      <c r="C588" s="41"/>
      <c r="I588" s="41"/>
    </row>
    <row r="589">
      <c r="B589" s="41"/>
      <c r="C589" s="41"/>
      <c r="I589" s="41"/>
    </row>
    <row r="590">
      <c r="B590" s="41"/>
      <c r="C590" s="41"/>
      <c r="I590" s="41"/>
    </row>
    <row r="591">
      <c r="B591" s="41"/>
      <c r="C591" s="41"/>
      <c r="I591" s="41"/>
    </row>
    <row r="592">
      <c r="B592" s="41"/>
      <c r="C592" s="41"/>
      <c r="I592" s="41"/>
    </row>
    <row r="593">
      <c r="B593" s="41"/>
      <c r="C593" s="41"/>
      <c r="I593" s="41"/>
    </row>
    <row r="594">
      <c r="B594" s="41"/>
      <c r="C594" s="41"/>
      <c r="I594" s="41"/>
    </row>
    <row r="595">
      <c r="B595" s="41"/>
      <c r="C595" s="41"/>
      <c r="I595" s="41"/>
    </row>
    <row r="596">
      <c r="B596" s="41"/>
      <c r="C596" s="41"/>
      <c r="I596" s="41"/>
    </row>
    <row r="597">
      <c r="B597" s="41"/>
      <c r="C597" s="41"/>
      <c r="I597" s="41"/>
    </row>
    <row r="598">
      <c r="B598" s="41"/>
      <c r="C598" s="41"/>
      <c r="I598" s="41"/>
    </row>
    <row r="599">
      <c r="B599" s="41"/>
      <c r="C599" s="41"/>
      <c r="I599" s="41"/>
    </row>
    <row r="600">
      <c r="B600" s="41"/>
      <c r="C600" s="41"/>
      <c r="I600" s="41"/>
    </row>
    <row r="601">
      <c r="B601" s="41"/>
      <c r="C601" s="41"/>
      <c r="I601" s="41"/>
    </row>
    <row r="602">
      <c r="B602" s="41"/>
      <c r="C602" s="41"/>
      <c r="I602" s="41"/>
    </row>
    <row r="603">
      <c r="B603" s="41"/>
      <c r="C603" s="41"/>
      <c r="I603" s="41"/>
    </row>
    <row r="604">
      <c r="B604" s="41"/>
      <c r="C604" s="41"/>
      <c r="I604" s="41"/>
    </row>
    <row r="605">
      <c r="B605" s="41"/>
      <c r="C605" s="41"/>
      <c r="I605" s="41"/>
    </row>
    <row r="606">
      <c r="B606" s="41"/>
      <c r="C606" s="41"/>
      <c r="I606" s="41"/>
    </row>
    <row r="607">
      <c r="B607" s="41"/>
      <c r="C607" s="41"/>
      <c r="I607" s="41"/>
    </row>
    <row r="608">
      <c r="B608" s="41"/>
      <c r="C608" s="41"/>
      <c r="I608" s="41"/>
    </row>
    <row r="609">
      <c r="B609" s="41"/>
      <c r="C609" s="41"/>
      <c r="I609" s="41"/>
    </row>
    <row r="610">
      <c r="B610" s="41"/>
      <c r="C610" s="41"/>
      <c r="I610" s="41"/>
    </row>
    <row r="611">
      <c r="B611" s="41"/>
      <c r="C611" s="41"/>
      <c r="I611" s="41"/>
    </row>
    <row r="612">
      <c r="B612" s="41"/>
      <c r="C612" s="41"/>
      <c r="I612" s="41"/>
    </row>
    <row r="613">
      <c r="B613" s="41"/>
      <c r="C613" s="41"/>
      <c r="I613" s="41"/>
    </row>
    <row r="614">
      <c r="B614" s="41"/>
      <c r="C614" s="41"/>
      <c r="I614" s="41"/>
    </row>
    <row r="615">
      <c r="B615" s="41"/>
      <c r="C615" s="41"/>
      <c r="I615" s="41"/>
    </row>
    <row r="616">
      <c r="B616" s="41"/>
      <c r="C616" s="41"/>
      <c r="I616" s="41"/>
    </row>
    <row r="617">
      <c r="B617" s="41"/>
      <c r="C617" s="41"/>
      <c r="I617" s="41"/>
    </row>
    <row r="618">
      <c r="B618" s="41"/>
      <c r="C618" s="41"/>
      <c r="I618" s="41"/>
    </row>
    <row r="619">
      <c r="B619" s="41"/>
      <c r="C619" s="41"/>
      <c r="I619" s="41"/>
    </row>
    <row r="620">
      <c r="B620" s="41"/>
      <c r="C620" s="41"/>
      <c r="I620" s="41"/>
    </row>
    <row r="621">
      <c r="B621" s="41"/>
      <c r="C621" s="41"/>
      <c r="I621" s="41"/>
    </row>
    <row r="622">
      <c r="B622" s="41"/>
      <c r="C622" s="41"/>
      <c r="I622" s="41"/>
    </row>
    <row r="623">
      <c r="B623" s="41"/>
      <c r="C623" s="41"/>
      <c r="I623" s="41"/>
    </row>
    <row r="624">
      <c r="B624" s="41"/>
      <c r="C624" s="41"/>
      <c r="I624" s="41"/>
    </row>
    <row r="625">
      <c r="B625" s="41"/>
      <c r="C625" s="41"/>
      <c r="I625" s="41"/>
    </row>
    <row r="626">
      <c r="B626" s="41"/>
      <c r="C626" s="41"/>
      <c r="I626" s="41"/>
    </row>
    <row r="627">
      <c r="B627" s="41"/>
      <c r="C627" s="41"/>
      <c r="I627" s="41"/>
    </row>
    <row r="628">
      <c r="B628" s="41"/>
      <c r="C628" s="41"/>
      <c r="I628" s="41"/>
    </row>
    <row r="629">
      <c r="B629" s="41"/>
      <c r="C629" s="41"/>
      <c r="I629" s="41"/>
    </row>
    <row r="630">
      <c r="B630" s="41"/>
      <c r="C630" s="41"/>
      <c r="I630" s="41"/>
    </row>
    <row r="631">
      <c r="B631" s="41"/>
      <c r="C631" s="41"/>
      <c r="I631" s="41"/>
    </row>
    <row r="632">
      <c r="B632" s="41"/>
      <c r="C632" s="41"/>
      <c r="I632" s="41"/>
    </row>
    <row r="633">
      <c r="B633" s="41"/>
      <c r="C633" s="41"/>
      <c r="I633" s="41"/>
    </row>
    <row r="634">
      <c r="B634" s="41"/>
      <c r="C634" s="41"/>
      <c r="I634" s="41"/>
    </row>
    <row r="635">
      <c r="B635" s="41"/>
      <c r="C635" s="41"/>
      <c r="I635" s="41"/>
    </row>
    <row r="636">
      <c r="B636" s="41"/>
      <c r="C636" s="41"/>
      <c r="I636" s="41"/>
    </row>
    <row r="637">
      <c r="B637" s="41"/>
      <c r="C637" s="41"/>
      <c r="I637" s="41"/>
    </row>
    <row r="638">
      <c r="B638" s="41"/>
      <c r="C638" s="41"/>
      <c r="I638" s="41"/>
    </row>
    <row r="639">
      <c r="B639" s="41"/>
      <c r="C639" s="41"/>
      <c r="I639" s="41"/>
    </row>
    <row r="640">
      <c r="B640" s="41"/>
      <c r="C640" s="41"/>
      <c r="I640" s="41"/>
    </row>
    <row r="641">
      <c r="B641" s="41"/>
      <c r="C641" s="41"/>
      <c r="I641" s="41"/>
    </row>
    <row r="642">
      <c r="B642" s="41"/>
      <c r="C642" s="41"/>
      <c r="I642" s="41"/>
    </row>
    <row r="643">
      <c r="B643" s="41"/>
      <c r="C643" s="41"/>
      <c r="I643" s="41"/>
    </row>
    <row r="644">
      <c r="B644" s="41"/>
      <c r="C644" s="41"/>
      <c r="I644" s="41"/>
    </row>
    <row r="645">
      <c r="B645" s="41"/>
      <c r="C645" s="41"/>
      <c r="I645" s="41"/>
    </row>
    <row r="646">
      <c r="B646" s="41"/>
      <c r="C646" s="41"/>
      <c r="I646" s="41"/>
    </row>
    <row r="647">
      <c r="B647" s="41"/>
      <c r="C647" s="41"/>
      <c r="I647" s="41"/>
    </row>
    <row r="648">
      <c r="B648" s="41"/>
      <c r="C648" s="41"/>
      <c r="I648" s="41"/>
    </row>
    <row r="649">
      <c r="B649" s="41"/>
      <c r="C649" s="41"/>
      <c r="I649" s="41"/>
    </row>
    <row r="650">
      <c r="B650" s="41"/>
      <c r="C650" s="41"/>
      <c r="I650" s="41"/>
    </row>
    <row r="651">
      <c r="B651" s="41"/>
      <c r="C651" s="41"/>
      <c r="I651" s="41"/>
    </row>
    <row r="652">
      <c r="B652" s="41"/>
      <c r="C652" s="41"/>
      <c r="I652" s="41"/>
    </row>
    <row r="653">
      <c r="B653" s="41"/>
      <c r="C653" s="41"/>
      <c r="I653" s="41"/>
    </row>
    <row r="654">
      <c r="B654" s="41"/>
      <c r="C654" s="41"/>
      <c r="I654" s="41"/>
    </row>
    <row r="655">
      <c r="B655" s="41"/>
      <c r="C655" s="41"/>
      <c r="I655" s="41"/>
    </row>
    <row r="656">
      <c r="B656" s="41"/>
      <c r="C656" s="41"/>
      <c r="I656" s="41"/>
    </row>
    <row r="657">
      <c r="B657" s="41"/>
      <c r="C657" s="41"/>
      <c r="I657" s="41"/>
    </row>
    <row r="658">
      <c r="B658" s="41"/>
      <c r="C658" s="41"/>
      <c r="I658" s="41"/>
    </row>
    <row r="659">
      <c r="B659" s="41"/>
      <c r="C659" s="41"/>
      <c r="I659" s="41"/>
    </row>
    <row r="660">
      <c r="B660" s="41"/>
      <c r="C660" s="41"/>
      <c r="I660" s="41"/>
    </row>
    <row r="661">
      <c r="B661" s="41"/>
      <c r="C661" s="41"/>
      <c r="I661" s="41"/>
    </row>
    <row r="662">
      <c r="B662" s="41"/>
      <c r="C662" s="41"/>
      <c r="I662" s="41"/>
    </row>
    <row r="663">
      <c r="B663" s="41"/>
      <c r="C663" s="41"/>
      <c r="I663" s="41"/>
    </row>
    <row r="664">
      <c r="B664" s="41"/>
      <c r="C664" s="41"/>
      <c r="I664" s="41"/>
    </row>
    <row r="665">
      <c r="B665" s="41"/>
      <c r="C665" s="41"/>
      <c r="I665" s="41"/>
    </row>
    <row r="666">
      <c r="B666" s="41"/>
      <c r="C666" s="41"/>
      <c r="I666" s="41"/>
    </row>
    <row r="667">
      <c r="B667" s="41"/>
      <c r="C667" s="41"/>
      <c r="I667" s="41"/>
    </row>
    <row r="668">
      <c r="B668" s="41"/>
      <c r="C668" s="41"/>
      <c r="I668" s="41"/>
    </row>
    <row r="669">
      <c r="B669" s="41"/>
      <c r="C669" s="41"/>
      <c r="I669" s="41"/>
    </row>
    <row r="670">
      <c r="B670" s="41"/>
      <c r="C670" s="41"/>
      <c r="I670" s="41"/>
    </row>
    <row r="671">
      <c r="B671" s="41"/>
      <c r="C671" s="41"/>
      <c r="I671" s="41"/>
    </row>
    <row r="672">
      <c r="B672" s="41"/>
      <c r="C672" s="41"/>
      <c r="I672" s="41"/>
    </row>
    <row r="673">
      <c r="B673" s="41"/>
      <c r="C673" s="41"/>
      <c r="I673" s="41"/>
    </row>
    <row r="674">
      <c r="B674" s="41"/>
      <c r="C674" s="41"/>
      <c r="I674" s="41"/>
    </row>
    <row r="675">
      <c r="B675" s="41"/>
      <c r="C675" s="41"/>
      <c r="I675" s="41"/>
    </row>
    <row r="676">
      <c r="B676" s="41"/>
      <c r="C676" s="41"/>
      <c r="I676" s="41"/>
    </row>
    <row r="677">
      <c r="B677" s="41"/>
      <c r="C677" s="41"/>
      <c r="I677" s="41"/>
    </row>
    <row r="678">
      <c r="B678" s="41"/>
      <c r="C678" s="41"/>
      <c r="I678" s="41"/>
    </row>
    <row r="679">
      <c r="B679" s="41"/>
      <c r="C679" s="41"/>
      <c r="I679" s="41"/>
    </row>
    <row r="680">
      <c r="B680" s="41"/>
      <c r="C680" s="41"/>
      <c r="I680" s="41"/>
    </row>
    <row r="681">
      <c r="B681" s="41"/>
      <c r="C681" s="41"/>
      <c r="I681" s="41"/>
    </row>
    <row r="682">
      <c r="B682" s="41"/>
      <c r="C682" s="41"/>
      <c r="I682" s="41"/>
    </row>
    <row r="683">
      <c r="B683" s="41"/>
      <c r="C683" s="41"/>
      <c r="I683" s="41"/>
    </row>
    <row r="684">
      <c r="B684" s="41"/>
      <c r="C684" s="41"/>
      <c r="I684" s="41"/>
    </row>
    <row r="685">
      <c r="B685" s="41"/>
      <c r="C685" s="41"/>
      <c r="I685" s="41"/>
    </row>
    <row r="686">
      <c r="B686" s="41"/>
      <c r="C686" s="41"/>
      <c r="I686" s="41"/>
    </row>
    <row r="687">
      <c r="B687" s="41"/>
      <c r="C687" s="41"/>
      <c r="I687" s="41"/>
    </row>
    <row r="688">
      <c r="B688" s="41"/>
      <c r="C688" s="41"/>
      <c r="I688" s="41"/>
    </row>
    <row r="689">
      <c r="B689" s="41"/>
      <c r="C689" s="41"/>
      <c r="I689" s="41"/>
    </row>
    <row r="690">
      <c r="B690" s="41"/>
      <c r="C690" s="41"/>
      <c r="I690" s="41"/>
    </row>
    <row r="691">
      <c r="B691" s="41"/>
      <c r="C691" s="41"/>
      <c r="I691" s="41"/>
    </row>
    <row r="692">
      <c r="B692" s="41"/>
      <c r="C692" s="41"/>
      <c r="I692" s="41"/>
    </row>
    <row r="693">
      <c r="B693" s="41"/>
      <c r="C693" s="41"/>
      <c r="I693" s="41"/>
    </row>
    <row r="694">
      <c r="B694" s="41"/>
      <c r="C694" s="41"/>
      <c r="I694" s="41"/>
    </row>
    <row r="695">
      <c r="B695" s="41"/>
      <c r="C695" s="41"/>
      <c r="I695" s="41"/>
    </row>
    <row r="696">
      <c r="B696" s="41"/>
      <c r="C696" s="41"/>
      <c r="I696" s="41"/>
    </row>
    <row r="697">
      <c r="B697" s="41"/>
      <c r="C697" s="41"/>
      <c r="I697" s="41"/>
    </row>
    <row r="698">
      <c r="B698" s="41"/>
      <c r="C698" s="41"/>
      <c r="I698" s="41"/>
    </row>
    <row r="699">
      <c r="B699" s="41"/>
      <c r="C699" s="41"/>
      <c r="I699" s="41"/>
    </row>
    <row r="700">
      <c r="B700" s="41"/>
      <c r="C700" s="41"/>
      <c r="I700" s="41"/>
    </row>
    <row r="701">
      <c r="B701" s="41"/>
      <c r="C701" s="41"/>
      <c r="I701" s="41"/>
    </row>
    <row r="702">
      <c r="B702" s="41"/>
      <c r="C702" s="41"/>
      <c r="I702" s="41"/>
    </row>
    <row r="703">
      <c r="B703" s="41"/>
      <c r="C703" s="41"/>
      <c r="I703" s="41"/>
    </row>
    <row r="704">
      <c r="B704" s="41"/>
      <c r="C704" s="41"/>
      <c r="I704" s="41"/>
    </row>
    <row r="705">
      <c r="B705" s="41"/>
      <c r="C705" s="41"/>
      <c r="I705" s="41"/>
    </row>
    <row r="706">
      <c r="B706" s="41"/>
      <c r="C706" s="41"/>
      <c r="I706" s="41"/>
    </row>
    <row r="707">
      <c r="B707" s="41"/>
      <c r="C707" s="41"/>
      <c r="I707" s="41"/>
    </row>
    <row r="708">
      <c r="B708" s="41"/>
      <c r="C708" s="41"/>
      <c r="I708" s="41"/>
    </row>
    <row r="709">
      <c r="B709" s="41"/>
      <c r="C709" s="41"/>
      <c r="I709" s="41"/>
    </row>
    <row r="710">
      <c r="B710" s="41"/>
      <c r="C710" s="41"/>
      <c r="I710" s="41"/>
    </row>
    <row r="711">
      <c r="B711" s="41"/>
      <c r="C711" s="41"/>
      <c r="I711" s="41"/>
    </row>
    <row r="712">
      <c r="B712" s="41"/>
      <c r="C712" s="41"/>
      <c r="I712" s="41"/>
    </row>
    <row r="713">
      <c r="B713" s="41"/>
      <c r="C713" s="41"/>
      <c r="I713" s="41"/>
    </row>
    <row r="714">
      <c r="B714" s="41"/>
      <c r="C714" s="41"/>
      <c r="I714" s="41"/>
    </row>
    <row r="715">
      <c r="B715" s="41"/>
      <c r="C715" s="41"/>
      <c r="I715" s="41"/>
    </row>
    <row r="716">
      <c r="B716" s="41"/>
      <c r="C716" s="41"/>
      <c r="I716" s="41"/>
    </row>
    <row r="717">
      <c r="B717" s="41"/>
      <c r="C717" s="41"/>
      <c r="I717" s="41"/>
    </row>
    <row r="718">
      <c r="B718" s="41"/>
      <c r="C718" s="41"/>
      <c r="I718" s="41"/>
    </row>
    <row r="719">
      <c r="B719" s="41"/>
      <c r="C719" s="41"/>
      <c r="I719" s="41"/>
    </row>
    <row r="720">
      <c r="B720" s="41"/>
      <c r="C720" s="41"/>
      <c r="I720" s="41"/>
    </row>
    <row r="721">
      <c r="B721" s="41"/>
      <c r="C721" s="41"/>
      <c r="I721" s="41"/>
    </row>
    <row r="722">
      <c r="B722" s="41"/>
      <c r="C722" s="41"/>
      <c r="I722" s="41"/>
    </row>
    <row r="723">
      <c r="B723" s="41"/>
      <c r="C723" s="41"/>
      <c r="I723" s="41"/>
    </row>
    <row r="724">
      <c r="B724" s="41"/>
      <c r="C724" s="41"/>
      <c r="I724" s="41"/>
    </row>
    <row r="725">
      <c r="B725" s="41"/>
      <c r="C725" s="41"/>
      <c r="I725" s="41"/>
    </row>
    <row r="726">
      <c r="B726" s="41"/>
      <c r="C726" s="41"/>
      <c r="I726" s="41"/>
    </row>
    <row r="727">
      <c r="B727" s="41"/>
      <c r="C727" s="41"/>
      <c r="I727" s="41"/>
    </row>
    <row r="728">
      <c r="B728" s="41"/>
      <c r="C728" s="41"/>
      <c r="I728" s="41"/>
    </row>
    <row r="729">
      <c r="B729" s="41"/>
      <c r="C729" s="41"/>
      <c r="I729" s="41"/>
    </row>
    <row r="730">
      <c r="B730" s="41"/>
      <c r="C730" s="41"/>
      <c r="I730" s="41"/>
    </row>
    <row r="731">
      <c r="B731" s="41"/>
      <c r="C731" s="41"/>
      <c r="I731" s="41"/>
    </row>
    <row r="732">
      <c r="B732" s="41"/>
      <c r="C732" s="41"/>
      <c r="I732" s="41"/>
    </row>
    <row r="733">
      <c r="B733" s="41"/>
      <c r="C733" s="41"/>
      <c r="I733" s="41"/>
    </row>
    <row r="734">
      <c r="B734" s="41"/>
      <c r="C734" s="41"/>
      <c r="I734" s="41"/>
    </row>
    <row r="735">
      <c r="B735" s="41"/>
      <c r="C735" s="41"/>
      <c r="I735" s="41"/>
    </row>
    <row r="736">
      <c r="B736" s="41"/>
      <c r="C736" s="41"/>
      <c r="I736" s="41"/>
    </row>
    <row r="737">
      <c r="B737" s="41"/>
      <c r="C737" s="41"/>
      <c r="I737" s="41"/>
    </row>
    <row r="738">
      <c r="B738" s="41"/>
      <c r="C738" s="41"/>
      <c r="I738" s="41"/>
    </row>
    <row r="739">
      <c r="B739" s="41"/>
      <c r="C739" s="41"/>
      <c r="I739" s="41"/>
    </row>
    <row r="740">
      <c r="B740" s="41"/>
      <c r="C740" s="41"/>
      <c r="I740" s="41"/>
    </row>
    <row r="741">
      <c r="B741" s="41"/>
      <c r="C741" s="41"/>
      <c r="I741" s="41"/>
    </row>
    <row r="742">
      <c r="B742" s="41"/>
      <c r="C742" s="41"/>
      <c r="I742" s="41"/>
    </row>
    <row r="743">
      <c r="B743" s="41"/>
      <c r="C743" s="41"/>
      <c r="I743" s="41"/>
    </row>
    <row r="744">
      <c r="B744" s="41"/>
      <c r="C744" s="41"/>
      <c r="I744" s="41"/>
    </row>
    <row r="745">
      <c r="B745" s="41"/>
      <c r="C745" s="41"/>
      <c r="I745" s="41"/>
    </row>
    <row r="746">
      <c r="B746" s="41"/>
      <c r="C746" s="41"/>
      <c r="I746" s="41"/>
    </row>
    <row r="747">
      <c r="B747" s="41"/>
      <c r="C747" s="41"/>
      <c r="I747" s="41"/>
    </row>
    <row r="748">
      <c r="B748" s="41"/>
      <c r="C748" s="41"/>
      <c r="I748" s="41"/>
    </row>
    <row r="749">
      <c r="B749" s="41"/>
      <c r="C749" s="41"/>
      <c r="I749" s="41"/>
    </row>
    <row r="750">
      <c r="B750" s="41"/>
      <c r="C750" s="41"/>
      <c r="I750" s="41"/>
    </row>
    <row r="751">
      <c r="B751" s="41"/>
      <c r="C751" s="41"/>
      <c r="I751" s="41"/>
    </row>
    <row r="752">
      <c r="B752" s="41"/>
      <c r="C752" s="41"/>
      <c r="I752" s="41"/>
    </row>
    <row r="753">
      <c r="B753" s="41"/>
      <c r="C753" s="41"/>
      <c r="I753" s="41"/>
    </row>
    <row r="754">
      <c r="B754" s="41"/>
      <c r="C754" s="41"/>
      <c r="I754" s="41"/>
    </row>
    <row r="755">
      <c r="B755" s="41"/>
      <c r="C755" s="41"/>
      <c r="I755" s="41"/>
    </row>
    <row r="756">
      <c r="B756" s="41"/>
      <c r="C756" s="41"/>
      <c r="I756" s="41"/>
    </row>
    <row r="757">
      <c r="B757" s="41"/>
      <c r="C757" s="41"/>
      <c r="I757" s="41"/>
    </row>
    <row r="758">
      <c r="B758" s="41"/>
      <c r="C758" s="41"/>
      <c r="I758" s="41"/>
    </row>
    <row r="759">
      <c r="B759" s="41"/>
      <c r="C759" s="41"/>
      <c r="I759" s="41"/>
    </row>
    <row r="760">
      <c r="B760" s="41"/>
      <c r="C760" s="41"/>
      <c r="I760" s="41"/>
    </row>
    <row r="761">
      <c r="B761" s="41"/>
      <c r="C761" s="41"/>
      <c r="I761" s="41"/>
    </row>
    <row r="762">
      <c r="B762" s="41"/>
      <c r="C762" s="41"/>
      <c r="I762" s="41"/>
    </row>
    <row r="763">
      <c r="B763" s="41"/>
      <c r="C763" s="41"/>
      <c r="I763" s="41"/>
    </row>
    <row r="764">
      <c r="B764" s="41"/>
      <c r="C764" s="41"/>
      <c r="I764" s="41"/>
    </row>
    <row r="765">
      <c r="B765" s="41"/>
      <c r="C765" s="41"/>
      <c r="I765" s="41"/>
    </row>
    <row r="766">
      <c r="B766" s="41"/>
      <c r="C766" s="41"/>
      <c r="I766" s="41"/>
    </row>
    <row r="767">
      <c r="B767" s="41"/>
      <c r="C767" s="41"/>
      <c r="I767" s="41"/>
    </row>
    <row r="768">
      <c r="B768" s="41"/>
      <c r="C768" s="41"/>
      <c r="I768" s="41"/>
    </row>
    <row r="769">
      <c r="B769" s="41"/>
      <c r="C769" s="41"/>
      <c r="I769" s="41"/>
    </row>
    <row r="770">
      <c r="B770" s="41"/>
      <c r="C770" s="41"/>
      <c r="I770" s="41"/>
    </row>
    <row r="771">
      <c r="B771" s="41"/>
      <c r="C771" s="41"/>
      <c r="I771" s="41"/>
    </row>
    <row r="772">
      <c r="B772" s="41"/>
      <c r="C772" s="41"/>
      <c r="I772" s="41"/>
    </row>
    <row r="773">
      <c r="B773" s="41"/>
      <c r="C773" s="41"/>
      <c r="I773" s="41"/>
    </row>
    <row r="774">
      <c r="B774" s="41"/>
      <c r="C774" s="41"/>
      <c r="I774" s="41"/>
    </row>
    <row r="775">
      <c r="B775" s="41"/>
      <c r="C775" s="41"/>
      <c r="I775" s="41"/>
    </row>
    <row r="776">
      <c r="B776" s="41"/>
      <c r="C776" s="41"/>
      <c r="I776" s="41"/>
    </row>
    <row r="777">
      <c r="B777" s="41"/>
      <c r="C777" s="41"/>
      <c r="I777" s="41"/>
    </row>
    <row r="778">
      <c r="B778" s="41"/>
      <c r="C778" s="41"/>
      <c r="I778" s="41"/>
    </row>
    <row r="779">
      <c r="B779" s="41"/>
      <c r="C779" s="41"/>
      <c r="I779" s="41"/>
    </row>
    <row r="780">
      <c r="B780" s="41"/>
      <c r="C780" s="41"/>
      <c r="I780" s="41"/>
    </row>
    <row r="781">
      <c r="B781" s="41"/>
      <c r="C781" s="41"/>
      <c r="I781" s="41"/>
    </row>
    <row r="782">
      <c r="B782" s="41"/>
      <c r="C782" s="41"/>
      <c r="I782" s="41"/>
    </row>
    <row r="783">
      <c r="B783" s="41"/>
      <c r="C783" s="41"/>
      <c r="I783" s="41"/>
    </row>
    <row r="784">
      <c r="B784" s="41"/>
      <c r="C784" s="41"/>
      <c r="I784" s="41"/>
    </row>
    <row r="785">
      <c r="B785" s="41"/>
      <c r="C785" s="41"/>
      <c r="I785" s="41"/>
    </row>
    <row r="786">
      <c r="B786" s="41"/>
      <c r="C786" s="41"/>
      <c r="I786" s="41"/>
    </row>
    <row r="787">
      <c r="B787" s="41"/>
      <c r="C787" s="41"/>
      <c r="I787" s="41"/>
    </row>
    <row r="788">
      <c r="B788" s="41"/>
      <c r="C788" s="41"/>
      <c r="I788" s="41"/>
    </row>
    <row r="789">
      <c r="B789" s="41"/>
      <c r="C789" s="41"/>
      <c r="I789" s="41"/>
    </row>
    <row r="790">
      <c r="B790" s="41"/>
      <c r="C790" s="41"/>
      <c r="I790" s="41"/>
    </row>
    <row r="791">
      <c r="B791" s="41"/>
      <c r="C791" s="41"/>
      <c r="I791" s="41"/>
    </row>
    <row r="792">
      <c r="B792" s="41"/>
      <c r="C792" s="41"/>
      <c r="I792" s="41"/>
    </row>
    <row r="793">
      <c r="B793" s="41"/>
      <c r="C793" s="41"/>
      <c r="I793" s="41"/>
    </row>
    <row r="794">
      <c r="B794" s="41"/>
      <c r="C794" s="41"/>
      <c r="I794" s="41"/>
    </row>
    <row r="795">
      <c r="B795" s="41"/>
      <c r="C795" s="41"/>
      <c r="I795" s="41"/>
    </row>
    <row r="796">
      <c r="B796" s="41"/>
      <c r="C796" s="41"/>
      <c r="I796" s="41"/>
    </row>
    <row r="797">
      <c r="B797" s="41"/>
      <c r="C797" s="41"/>
      <c r="I797" s="41"/>
    </row>
    <row r="798">
      <c r="B798" s="41"/>
      <c r="C798" s="41"/>
      <c r="I798" s="41"/>
    </row>
    <row r="799">
      <c r="B799" s="41"/>
      <c r="C799" s="41"/>
      <c r="I799" s="41"/>
    </row>
    <row r="800">
      <c r="B800" s="41"/>
      <c r="C800" s="41"/>
      <c r="I800" s="41"/>
    </row>
    <row r="801">
      <c r="B801" s="41"/>
      <c r="C801" s="41"/>
      <c r="I801" s="41"/>
    </row>
    <row r="802">
      <c r="B802" s="41"/>
      <c r="C802" s="41"/>
      <c r="I802" s="41"/>
    </row>
    <row r="803">
      <c r="B803" s="41"/>
      <c r="C803" s="41"/>
      <c r="I803" s="41"/>
    </row>
    <row r="804">
      <c r="B804" s="41"/>
      <c r="C804" s="41"/>
      <c r="I804" s="41"/>
    </row>
    <row r="805">
      <c r="B805" s="41"/>
      <c r="C805" s="41"/>
      <c r="I805" s="41"/>
    </row>
    <row r="806">
      <c r="B806" s="41"/>
      <c r="C806" s="41"/>
      <c r="I806" s="41"/>
    </row>
    <row r="807">
      <c r="B807" s="41"/>
      <c r="C807" s="41"/>
      <c r="I807" s="41"/>
    </row>
    <row r="808">
      <c r="B808" s="41"/>
      <c r="C808" s="41"/>
      <c r="I808" s="41"/>
    </row>
    <row r="809">
      <c r="B809" s="41"/>
      <c r="C809" s="41"/>
      <c r="I809" s="41"/>
    </row>
    <row r="810">
      <c r="B810" s="41"/>
      <c r="C810" s="41"/>
      <c r="I810" s="41"/>
    </row>
    <row r="811">
      <c r="B811" s="41"/>
      <c r="C811" s="41"/>
      <c r="I811" s="41"/>
    </row>
    <row r="812">
      <c r="B812" s="41"/>
      <c r="C812" s="41"/>
      <c r="I812" s="41"/>
    </row>
    <row r="813">
      <c r="B813" s="41"/>
      <c r="C813" s="41"/>
      <c r="I813" s="41"/>
    </row>
    <row r="814">
      <c r="B814" s="41"/>
      <c r="C814" s="41"/>
      <c r="I814" s="41"/>
    </row>
    <row r="815">
      <c r="B815" s="41"/>
      <c r="C815" s="41"/>
      <c r="I815" s="41"/>
    </row>
    <row r="816">
      <c r="B816" s="41"/>
      <c r="C816" s="41"/>
      <c r="I816" s="41"/>
    </row>
    <row r="817">
      <c r="B817" s="41"/>
      <c r="C817" s="41"/>
      <c r="I817" s="41"/>
    </row>
    <row r="818">
      <c r="B818" s="41"/>
      <c r="C818" s="41"/>
      <c r="I818" s="41"/>
    </row>
    <row r="819">
      <c r="B819" s="41"/>
      <c r="C819" s="41"/>
      <c r="I819" s="41"/>
    </row>
    <row r="820">
      <c r="B820" s="41"/>
      <c r="C820" s="41"/>
      <c r="I820" s="41"/>
    </row>
    <row r="821">
      <c r="B821" s="41"/>
      <c r="C821" s="41"/>
      <c r="I821" s="41"/>
    </row>
    <row r="822">
      <c r="B822" s="41"/>
      <c r="C822" s="41"/>
      <c r="I822" s="41"/>
    </row>
    <row r="823">
      <c r="B823" s="41"/>
      <c r="C823" s="41"/>
      <c r="I823" s="41"/>
    </row>
    <row r="824">
      <c r="B824" s="41"/>
      <c r="C824" s="41"/>
      <c r="I824" s="41"/>
    </row>
    <row r="825">
      <c r="B825" s="41"/>
      <c r="C825" s="41"/>
      <c r="I825" s="41"/>
    </row>
    <row r="826">
      <c r="B826" s="41"/>
      <c r="C826" s="41"/>
      <c r="I826" s="41"/>
    </row>
    <row r="827">
      <c r="B827" s="41"/>
      <c r="C827" s="41"/>
      <c r="I827" s="41"/>
    </row>
    <row r="828">
      <c r="B828" s="41"/>
      <c r="C828" s="41"/>
      <c r="I828" s="41"/>
    </row>
    <row r="829">
      <c r="B829" s="41"/>
      <c r="C829" s="41"/>
      <c r="I829" s="41"/>
    </row>
    <row r="830">
      <c r="B830" s="41"/>
      <c r="C830" s="41"/>
      <c r="I830" s="41"/>
    </row>
    <row r="831">
      <c r="B831" s="41"/>
      <c r="C831" s="41"/>
      <c r="I831" s="41"/>
    </row>
    <row r="832">
      <c r="B832" s="41"/>
      <c r="C832" s="41"/>
      <c r="I832" s="41"/>
    </row>
    <row r="833">
      <c r="B833" s="41"/>
      <c r="C833" s="41"/>
      <c r="I833" s="41"/>
    </row>
    <row r="834">
      <c r="B834" s="41"/>
      <c r="C834" s="41"/>
      <c r="I834" s="41"/>
    </row>
    <row r="835">
      <c r="B835" s="41"/>
      <c r="C835" s="41"/>
      <c r="I835" s="41"/>
    </row>
    <row r="836">
      <c r="B836" s="41"/>
      <c r="C836" s="41"/>
      <c r="I836" s="41"/>
    </row>
    <row r="837">
      <c r="B837" s="41"/>
      <c r="C837" s="41"/>
      <c r="I837" s="41"/>
    </row>
    <row r="838">
      <c r="B838" s="41"/>
      <c r="C838" s="41"/>
      <c r="I838" s="41"/>
    </row>
    <row r="839">
      <c r="B839" s="41"/>
      <c r="C839" s="41"/>
      <c r="I839" s="41"/>
    </row>
    <row r="840">
      <c r="B840" s="41"/>
      <c r="C840" s="41"/>
      <c r="I840" s="41"/>
    </row>
    <row r="841">
      <c r="B841" s="41"/>
      <c r="C841" s="41"/>
      <c r="I841" s="41"/>
    </row>
    <row r="842">
      <c r="B842" s="41"/>
      <c r="C842" s="41"/>
      <c r="I842" s="41"/>
    </row>
    <row r="843">
      <c r="B843" s="41"/>
      <c r="C843" s="41"/>
      <c r="I843" s="41"/>
    </row>
    <row r="844">
      <c r="B844" s="41"/>
      <c r="C844" s="41"/>
      <c r="I844" s="41"/>
    </row>
    <row r="845">
      <c r="B845" s="41"/>
      <c r="C845" s="41"/>
      <c r="I845" s="41"/>
    </row>
    <row r="846">
      <c r="B846" s="41"/>
      <c r="C846" s="41"/>
      <c r="I846" s="41"/>
    </row>
    <row r="847">
      <c r="B847" s="41"/>
      <c r="C847" s="41"/>
      <c r="I847" s="41"/>
    </row>
    <row r="848">
      <c r="B848" s="41"/>
      <c r="C848" s="41"/>
      <c r="I848" s="41"/>
    </row>
    <row r="849">
      <c r="B849" s="41"/>
      <c r="C849" s="41"/>
      <c r="I849" s="41"/>
    </row>
    <row r="850">
      <c r="B850" s="41"/>
      <c r="C850" s="41"/>
      <c r="I850" s="41"/>
    </row>
    <row r="851">
      <c r="B851" s="41"/>
      <c r="C851" s="41"/>
      <c r="I851" s="41"/>
    </row>
    <row r="852">
      <c r="B852" s="41"/>
      <c r="C852" s="41"/>
      <c r="I852" s="41"/>
    </row>
    <row r="853">
      <c r="B853" s="41"/>
      <c r="C853" s="41"/>
      <c r="I853" s="41"/>
    </row>
    <row r="854">
      <c r="B854" s="41"/>
      <c r="C854" s="41"/>
      <c r="I854" s="41"/>
    </row>
    <row r="855">
      <c r="B855" s="41"/>
      <c r="C855" s="41"/>
      <c r="I855" s="41"/>
    </row>
    <row r="856">
      <c r="B856" s="41"/>
      <c r="C856" s="41"/>
      <c r="I856" s="41"/>
    </row>
    <row r="857">
      <c r="B857" s="41"/>
      <c r="C857" s="41"/>
      <c r="I857" s="41"/>
    </row>
    <row r="858">
      <c r="B858" s="41"/>
      <c r="C858" s="41"/>
      <c r="I858" s="41"/>
    </row>
    <row r="859">
      <c r="B859" s="41"/>
      <c r="C859" s="41"/>
      <c r="I859" s="41"/>
    </row>
    <row r="860">
      <c r="B860" s="41"/>
      <c r="C860" s="41"/>
      <c r="I860" s="41"/>
    </row>
    <row r="861">
      <c r="B861" s="41"/>
      <c r="C861" s="41"/>
      <c r="I861" s="41"/>
    </row>
    <row r="862">
      <c r="B862" s="41"/>
      <c r="C862" s="41"/>
      <c r="I862" s="41"/>
    </row>
    <row r="863">
      <c r="B863" s="41"/>
      <c r="C863" s="41"/>
      <c r="I863" s="41"/>
    </row>
    <row r="864">
      <c r="B864" s="41"/>
      <c r="C864" s="41"/>
      <c r="I864" s="41"/>
    </row>
    <row r="865">
      <c r="B865" s="41"/>
      <c r="C865" s="41"/>
      <c r="I865" s="41"/>
    </row>
    <row r="866">
      <c r="B866" s="41"/>
      <c r="C866" s="41"/>
      <c r="I866" s="41"/>
    </row>
    <row r="867">
      <c r="B867" s="41"/>
      <c r="C867" s="41"/>
      <c r="I867" s="41"/>
    </row>
    <row r="868">
      <c r="B868" s="41"/>
      <c r="C868" s="41"/>
      <c r="I868" s="41"/>
    </row>
    <row r="869">
      <c r="B869" s="41"/>
      <c r="C869" s="41"/>
      <c r="I869" s="41"/>
    </row>
    <row r="870">
      <c r="B870" s="41"/>
      <c r="C870" s="41"/>
      <c r="I870" s="41"/>
    </row>
    <row r="871">
      <c r="B871" s="41"/>
      <c r="C871" s="41"/>
      <c r="I871" s="41"/>
    </row>
    <row r="872">
      <c r="B872" s="41"/>
      <c r="C872" s="41"/>
      <c r="I872" s="41"/>
    </row>
    <row r="873">
      <c r="B873" s="41"/>
      <c r="C873" s="41"/>
      <c r="I873" s="41"/>
    </row>
    <row r="874">
      <c r="B874" s="41"/>
      <c r="C874" s="41"/>
      <c r="I874" s="41"/>
    </row>
    <row r="875">
      <c r="B875" s="41"/>
      <c r="C875" s="41"/>
      <c r="I875" s="41"/>
    </row>
    <row r="876">
      <c r="B876" s="41"/>
      <c r="C876" s="41"/>
      <c r="I876" s="41"/>
    </row>
    <row r="877">
      <c r="B877" s="41"/>
      <c r="C877" s="41"/>
      <c r="I877" s="41"/>
    </row>
    <row r="878">
      <c r="B878" s="41"/>
      <c r="C878" s="41"/>
      <c r="I878" s="41"/>
    </row>
    <row r="879">
      <c r="B879" s="41"/>
      <c r="C879" s="41"/>
      <c r="I879" s="41"/>
    </row>
    <row r="880">
      <c r="B880" s="41"/>
      <c r="C880" s="41"/>
      <c r="I880" s="41"/>
    </row>
    <row r="881">
      <c r="B881" s="41"/>
      <c r="C881" s="41"/>
      <c r="I881" s="41"/>
    </row>
    <row r="882">
      <c r="B882" s="41"/>
      <c r="C882" s="41"/>
      <c r="I882" s="41"/>
    </row>
    <row r="883">
      <c r="B883" s="41"/>
      <c r="C883" s="41"/>
      <c r="I883" s="41"/>
    </row>
    <row r="884">
      <c r="B884" s="41"/>
      <c r="C884" s="41"/>
      <c r="I884" s="41"/>
    </row>
    <row r="885">
      <c r="B885" s="41"/>
      <c r="C885" s="41"/>
      <c r="I885" s="41"/>
    </row>
    <row r="886">
      <c r="B886" s="41"/>
      <c r="C886" s="41"/>
      <c r="I886" s="41"/>
    </row>
    <row r="887">
      <c r="B887" s="41"/>
      <c r="C887" s="41"/>
      <c r="I887" s="41"/>
    </row>
    <row r="888">
      <c r="B888" s="41"/>
      <c r="C888" s="41"/>
      <c r="I888" s="41"/>
    </row>
    <row r="889">
      <c r="B889" s="41"/>
      <c r="C889" s="41"/>
      <c r="I889" s="41"/>
    </row>
    <row r="890">
      <c r="B890" s="41"/>
      <c r="C890" s="41"/>
      <c r="I890" s="41"/>
    </row>
    <row r="891">
      <c r="B891" s="41"/>
      <c r="C891" s="41"/>
      <c r="I891" s="41"/>
    </row>
    <row r="892">
      <c r="B892" s="41"/>
      <c r="C892" s="41"/>
      <c r="I892" s="41"/>
    </row>
    <row r="893">
      <c r="B893" s="41"/>
      <c r="C893" s="41"/>
      <c r="I893" s="41"/>
    </row>
    <row r="894">
      <c r="B894" s="41"/>
      <c r="C894" s="41"/>
      <c r="I894" s="41"/>
    </row>
    <row r="895">
      <c r="B895" s="41"/>
      <c r="C895" s="41"/>
      <c r="I895" s="41"/>
    </row>
    <row r="896">
      <c r="B896" s="41"/>
      <c r="C896" s="41"/>
      <c r="I896" s="41"/>
    </row>
    <row r="897">
      <c r="B897" s="41"/>
      <c r="C897" s="41"/>
      <c r="I897" s="41"/>
    </row>
    <row r="898">
      <c r="B898" s="41"/>
      <c r="C898" s="41"/>
      <c r="I898" s="41"/>
    </row>
    <row r="899">
      <c r="B899" s="41"/>
      <c r="C899" s="41"/>
      <c r="I899" s="41"/>
    </row>
    <row r="900">
      <c r="B900" s="41"/>
      <c r="C900" s="41"/>
      <c r="I900" s="41"/>
    </row>
    <row r="901">
      <c r="B901" s="41"/>
      <c r="C901" s="41"/>
      <c r="I901" s="41"/>
    </row>
    <row r="902">
      <c r="B902" s="41"/>
      <c r="C902" s="41"/>
      <c r="I902" s="41"/>
    </row>
    <row r="903">
      <c r="B903" s="41"/>
      <c r="C903" s="41"/>
      <c r="I903" s="41"/>
    </row>
    <row r="904">
      <c r="B904" s="41"/>
      <c r="C904" s="41"/>
      <c r="I904" s="41"/>
    </row>
    <row r="905">
      <c r="B905" s="41"/>
      <c r="C905" s="41"/>
      <c r="I905" s="41"/>
    </row>
    <row r="906">
      <c r="B906" s="41"/>
      <c r="C906" s="41"/>
      <c r="I906" s="41"/>
    </row>
    <row r="907">
      <c r="B907" s="41"/>
      <c r="C907" s="41"/>
      <c r="I907" s="41"/>
    </row>
    <row r="908">
      <c r="B908" s="41"/>
      <c r="C908" s="41"/>
      <c r="I908" s="41"/>
    </row>
    <row r="909">
      <c r="B909" s="41"/>
      <c r="C909" s="41"/>
      <c r="I909" s="41"/>
    </row>
    <row r="910">
      <c r="B910" s="41"/>
      <c r="C910" s="41"/>
      <c r="I910" s="41"/>
    </row>
    <row r="911">
      <c r="B911" s="41"/>
      <c r="C911" s="41"/>
      <c r="I911" s="41"/>
    </row>
    <row r="912">
      <c r="B912" s="41"/>
      <c r="C912" s="41"/>
      <c r="I912" s="41"/>
    </row>
    <row r="913">
      <c r="B913" s="41"/>
      <c r="C913" s="41"/>
      <c r="I913" s="41"/>
    </row>
    <row r="914">
      <c r="B914" s="41"/>
      <c r="C914" s="41"/>
      <c r="I914" s="41"/>
    </row>
    <row r="915">
      <c r="B915" s="41"/>
      <c r="C915" s="41"/>
      <c r="I915" s="41"/>
    </row>
    <row r="916">
      <c r="B916" s="41"/>
      <c r="C916" s="41"/>
      <c r="I916" s="41"/>
    </row>
    <row r="917">
      <c r="B917" s="41"/>
      <c r="C917" s="41"/>
      <c r="I917" s="41"/>
    </row>
    <row r="918">
      <c r="B918" s="41"/>
      <c r="C918" s="41"/>
      <c r="I918" s="41"/>
    </row>
    <row r="919">
      <c r="B919" s="41"/>
      <c r="C919" s="41"/>
      <c r="I919" s="41"/>
    </row>
    <row r="920">
      <c r="B920" s="41"/>
      <c r="C920" s="41"/>
      <c r="I920" s="41"/>
    </row>
    <row r="921">
      <c r="B921" s="41"/>
      <c r="C921" s="41"/>
      <c r="I921" s="41"/>
    </row>
    <row r="922">
      <c r="B922" s="41"/>
      <c r="C922" s="41"/>
      <c r="I922" s="41"/>
    </row>
    <row r="923">
      <c r="B923" s="41"/>
      <c r="C923" s="41"/>
      <c r="I923" s="41"/>
    </row>
    <row r="924">
      <c r="B924" s="41"/>
      <c r="C924" s="41"/>
      <c r="I924" s="41"/>
    </row>
    <row r="925">
      <c r="B925" s="41"/>
      <c r="C925" s="41"/>
      <c r="I925" s="41"/>
    </row>
    <row r="926">
      <c r="B926" s="41"/>
      <c r="C926" s="41"/>
      <c r="I926" s="41"/>
    </row>
    <row r="927">
      <c r="B927" s="41"/>
      <c r="C927" s="41"/>
      <c r="I927" s="41"/>
    </row>
    <row r="928">
      <c r="B928" s="41"/>
      <c r="C928" s="41"/>
      <c r="I928" s="41"/>
    </row>
    <row r="929">
      <c r="B929" s="41"/>
      <c r="C929" s="41"/>
      <c r="I929" s="41"/>
    </row>
    <row r="930">
      <c r="B930" s="41"/>
      <c r="C930" s="41"/>
      <c r="I930" s="41"/>
    </row>
    <row r="931">
      <c r="B931" s="41"/>
      <c r="C931" s="41"/>
      <c r="I931" s="41"/>
    </row>
    <row r="932">
      <c r="B932" s="41"/>
      <c r="C932" s="41"/>
      <c r="I932" s="41"/>
    </row>
    <row r="933">
      <c r="B933" s="41"/>
      <c r="C933" s="41"/>
      <c r="I933" s="41"/>
    </row>
    <row r="934">
      <c r="B934" s="41"/>
      <c r="C934" s="41"/>
      <c r="I934" s="41"/>
    </row>
    <row r="935">
      <c r="B935" s="41"/>
      <c r="C935" s="41"/>
      <c r="I935" s="41"/>
    </row>
    <row r="936">
      <c r="B936" s="41"/>
      <c r="C936" s="41"/>
      <c r="I936" s="41"/>
    </row>
    <row r="937">
      <c r="B937" s="41"/>
      <c r="C937" s="41"/>
      <c r="I937" s="41"/>
    </row>
    <row r="938">
      <c r="B938" s="41"/>
      <c r="C938" s="41"/>
      <c r="I938" s="41"/>
    </row>
    <row r="939">
      <c r="B939" s="41"/>
      <c r="C939" s="41"/>
      <c r="I939" s="41"/>
    </row>
    <row r="940">
      <c r="B940" s="41"/>
      <c r="C940" s="41"/>
      <c r="I940" s="41"/>
    </row>
    <row r="941">
      <c r="B941" s="41"/>
      <c r="C941" s="41"/>
      <c r="I941" s="41"/>
    </row>
    <row r="942">
      <c r="B942" s="41"/>
      <c r="C942" s="41"/>
      <c r="I942" s="41"/>
    </row>
    <row r="943">
      <c r="B943" s="41"/>
      <c r="C943" s="41"/>
      <c r="I943" s="41"/>
    </row>
    <row r="944">
      <c r="B944" s="41"/>
      <c r="C944" s="41"/>
      <c r="I944" s="41"/>
    </row>
    <row r="945">
      <c r="B945" s="41"/>
      <c r="C945" s="41"/>
      <c r="I945" s="41"/>
    </row>
    <row r="946">
      <c r="B946" s="41"/>
      <c r="C946" s="41"/>
      <c r="I946" s="41"/>
    </row>
    <row r="947">
      <c r="B947" s="41"/>
      <c r="C947" s="41"/>
      <c r="I947" s="41"/>
    </row>
    <row r="948">
      <c r="B948" s="41"/>
      <c r="C948" s="41"/>
      <c r="I948" s="41"/>
    </row>
    <row r="949">
      <c r="B949" s="41"/>
      <c r="C949" s="41"/>
      <c r="I949" s="41"/>
    </row>
    <row r="950">
      <c r="B950" s="41"/>
      <c r="C950" s="41"/>
      <c r="I950" s="41"/>
    </row>
    <row r="951">
      <c r="B951" s="41"/>
      <c r="C951" s="41"/>
      <c r="I951" s="41"/>
    </row>
    <row r="952">
      <c r="B952" s="41"/>
      <c r="C952" s="41"/>
      <c r="I952" s="41"/>
    </row>
    <row r="953">
      <c r="B953" s="41"/>
      <c r="C953" s="41"/>
      <c r="I953" s="41"/>
    </row>
    <row r="954">
      <c r="B954" s="41"/>
      <c r="C954" s="41"/>
      <c r="I954" s="41"/>
    </row>
    <row r="955">
      <c r="B955" s="41"/>
      <c r="C955" s="41"/>
      <c r="I955" s="41"/>
    </row>
    <row r="956">
      <c r="B956" s="41"/>
      <c r="C956" s="41"/>
      <c r="I956" s="41"/>
    </row>
    <row r="957">
      <c r="B957" s="41"/>
      <c r="C957" s="41"/>
      <c r="I957" s="41"/>
    </row>
    <row r="958">
      <c r="B958" s="41"/>
      <c r="C958" s="41"/>
      <c r="I958" s="41"/>
    </row>
    <row r="959">
      <c r="B959" s="41"/>
      <c r="C959" s="41"/>
      <c r="I959" s="41"/>
    </row>
    <row r="960">
      <c r="B960" s="41"/>
      <c r="C960" s="41"/>
      <c r="I960" s="41"/>
    </row>
    <row r="961">
      <c r="B961" s="41"/>
      <c r="C961" s="41"/>
      <c r="I961" s="41"/>
    </row>
    <row r="962">
      <c r="B962" s="41"/>
      <c r="C962" s="41"/>
      <c r="I962" s="41"/>
    </row>
    <row r="963">
      <c r="B963" s="41"/>
      <c r="C963" s="41"/>
      <c r="I963" s="41"/>
    </row>
    <row r="964">
      <c r="B964" s="41"/>
      <c r="C964" s="41"/>
      <c r="I964" s="41"/>
    </row>
    <row r="965">
      <c r="B965" s="41"/>
      <c r="C965" s="41"/>
      <c r="I965" s="41"/>
    </row>
    <row r="966">
      <c r="B966" s="41"/>
      <c r="C966" s="41"/>
      <c r="I966" s="41"/>
    </row>
    <row r="967">
      <c r="B967" s="41"/>
      <c r="C967" s="41"/>
      <c r="I967" s="41"/>
    </row>
    <row r="968">
      <c r="B968" s="41"/>
      <c r="C968" s="41"/>
      <c r="I968" s="41"/>
    </row>
    <row r="969">
      <c r="B969" s="41"/>
      <c r="C969" s="41"/>
      <c r="I969" s="41"/>
    </row>
    <row r="970">
      <c r="B970" s="41"/>
      <c r="C970" s="41"/>
      <c r="I970" s="41"/>
    </row>
    <row r="971">
      <c r="B971" s="41"/>
      <c r="C971" s="41"/>
      <c r="I971" s="41"/>
    </row>
    <row r="972">
      <c r="B972" s="41"/>
      <c r="C972" s="41"/>
      <c r="I972" s="41"/>
    </row>
    <row r="973">
      <c r="B973" s="41"/>
      <c r="C973" s="41"/>
      <c r="I973" s="41"/>
    </row>
    <row r="974">
      <c r="B974" s="41"/>
      <c r="C974" s="41"/>
      <c r="I974" s="41"/>
    </row>
    <row r="975">
      <c r="B975" s="41"/>
      <c r="C975" s="41"/>
      <c r="I975" s="41"/>
    </row>
    <row r="976">
      <c r="B976" s="41"/>
      <c r="C976" s="41"/>
      <c r="I976" s="41"/>
    </row>
    <row r="977">
      <c r="B977" s="41"/>
      <c r="C977" s="41"/>
      <c r="I977" s="41"/>
    </row>
    <row r="978">
      <c r="B978" s="41"/>
      <c r="C978" s="41"/>
      <c r="I978" s="41"/>
    </row>
    <row r="979">
      <c r="B979" s="41"/>
      <c r="C979" s="41"/>
      <c r="I979" s="41"/>
    </row>
    <row r="980">
      <c r="B980" s="41"/>
      <c r="C980" s="41"/>
      <c r="I980" s="41"/>
    </row>
    <row r="981">
      <c r="B981" s="41"/>
      <c r="C981" s="41"/>
      <c r="I981" s="41"/>
    </row>
    <row r="982">
      <c r="B982" s="41"/>
      <c r="C982" s="41"/>
      <c r="I982" s="41"/>
    </row>
    <row r="983">
      <c r="B983" s="41"/>
      <c r="C983" s="41"/>
      <c r="I983" s="41"/>
    </row>
    <row r="984">
      <c r="B984" s="41"/>
      <c r="C984" s="41"/>
      <c r="I984" s="41"/>
    </row>
    <row r="985">
      <c r="B985" s="41"/>
      <c r="C985" s="41"/>
      <c r="I985" s="41"/>
    </row>
    <row r="986">
      <c r="B986" s="41"/>
      <c r="C986" s="41"/>
      <c r="I986" s="41"/>
    </row>
    <row r="987">
      <c r="B987" s="41"/>
      <c r="C987" s="41"/>
      <c r="I987" s="41"/>
    </row>
    <row r="988">
      <c r="B988" s="41"/>
      <c r="C988" s="41"/>
      <c r="I988" s="41"/>
    </row>
    <row r="989">
      <c r="B989" s="41"/>
      <c r="C989" s="41"/>
      <c r="I989" s="41"/>
    </row>
    <row r="990">
      <c r="B990" s="41"/>
      <c r="C990" s="41"/>
      <c r="I990" s="41"/>
    </row>
    <row r="991">
      <c r="B991" s="41"/>
      <c r="C991" s="41"/>
      <c r="I991" s="41"/>
    </row>
    <row r="992">
      <c r="B992" s="41"/>
      <c r="C992" s="41"/>
      <c r="I992" s="41"/>
    </row>
    <row r="993">
      <c r="B993" s="41"/>
      <c r="C993" s="41"/>
      <c r="I993" s="41"/>
    </row>
    <row r="994">
      <c r="B994" s="41"/>
      <c r="C994" s="41"/>
      <c r="I994" s="41"/>
    </row>
    <row r="995">
      <c r="B995" s="41"/>
      <c r="C995" s="41"/>
      <c r="I995" s="41"/>
    </row>
    <row r="996">
      <c r="B996" s="41"/>
      <c r="C996" s="41"/>
      <c r="I996" s="41"/>
    </row>
    <row r="997">
      <c r="B997" s="41"/>
      <c r="C997" s="41"/>
      <c r="I997" s="41"/>
    </row>
    <row r="998">
      <c r="B998" s="41"/>
      <c r="C998" s="41"/>
      <c r="I998" s="41"/>
    </row>
    <row r="999">
      <c r="B999" s="41"/>
      <c r="C999" s="41"/>
      <c r="I999" s="41"/>
    </row>
    <row r="1000">
      <c r="B1000" s="41"/>
      <c r="C1000" s="41"/>
      <c r="I1000" s="41"/>
    </row>
    <row r="1001">
      <c r="B1001" s="41"/>
      <c r="C1001" s="41"/>
      <c r="I1001" s="41"/>
    </row>
    <row r="1002">
      <c r="B1002" s="41"/>
      <c r="C1002" s="41"/>
      <c r="I1002" s="41"/>
    </row>
    <row r="1003">
      <c r="B1003" s="41"/>
      <c r="C1003" s="41"/>
      <c r="I1003" s="41"/>
    </row>
    <row r="1004">
      <c r="B1004" s="41"/>
      <c r="C1004" s="41"/>
      <c r="I1004" s="41"/>
    </row>
    <row r="1005">
      <c r="B1005" s="41"/>
      <c r="C1005" s="41"/>
      <c r="I1005" s="41"/>
    </row>
    <row r="1006">
      <c r="B1006" s="41"/>
      <c r="C1006" s="41"/>
      <c r="I1006" s="41"/>
    </row>
    <row r="1007">
      <c r="B1007" s="41"/>
      <c r="C1007" s="41"/>
      <c r="I1007" s="41"/>
    </row>
    <row r="1008">
      <c r="B1008" s="41"/>
      <c r="C1008" s="41"/>
      <c r="I1008" s="41"/>
    </row>
    <row r="1009">
      <c r="B1009" s="41"/>
      <c r="C1009" s="41"/>
      <c r="I1009" s="41"/>
    </row>
    <row r="1010">
      <c r="B1010" s="41"/>
      <c r="C1010" s="41"/>
      <c r="I1010" s="41"/>
    </row>
    <row r="1011">
      <c r="B1011" s="41"/>
      <c r="C1011" s="41"/>
      <c r="I1011" s="41"/>
    </row>
    <row r="1012">
      <c r="B1012" s="41"/>
      <c r="C1012" s="41"/>
      <c r="I1012" s="41"/>
    </row>
    <row r="1013">
      <c r="B1013" s="41"/>
      <c r="C1013" s="41"/>
      <c r="I1013" s="41"/>
    </row>
    <row r="1014">
      <c r="B1014" s="41"/>
      <c r="C1014" s="41"/>
      <c r="I1014" s="41"/>
    </row>
    <row r="1015">
      <c r="B1015" s="41"/>
      <c r="C1015" s="41"/>
      <c r="I1015" s="41"/>
    </row>
    <row r="1016">
      <c r="B1016" s="41"/>
      <c r="C1016" s="41"/>
      <c r="I1016" s="41"/>
    </row>
    <row r="1017">
      <c r="B1017" s="41"/>
      <c r="C1017" s="41"/>
      <c r="I1017" s="41"/>
    </row>
    <row r="1018">
      <c r="B1018" s="41"/>
      <c r="C1018" s="41"/>
      <c r="I1018" s="41"/>
    </row>
    <row r="1019">
      <c r="B1019" s="41"/>
      <c r="C1019" s="41"/>
      <c r="I1019" s="41"/>
    </row>
    <row r="1020">
      <c r="B1020" s="41"/>
      <c r="C1020" s="41"/>
      <c r="I1020" s="41"/>
    </row>
    <row r="1021">
      <c r="B1021" s="41"/>
      <c r="C1021" s="41"/>
      <c r="I1021" s="41"/>
    </row>
    <row r="1022">
      <c r="B1022" s="41"/>
      <c r="C1022" s="41"/>
      <c r="I1022" s="41"/>
    </row>
    <row r="1023">
      <c r="B1023" s="41"/>
      <c r="C1023" s="41"/>
      <c r="I1023" s="41"/>
    </row>
    <row r="1024">
      <c r="B1024" s="41"/>
      <c r="C1024" s="41"/>
      <c r="I1024" s="41"/>
    </row>
    <row r="1025">
      <c r="B1025" s="41"/>
      <c r="C1025" s="41"/>
      <c r="I1025" s="41"/>
    </row>
    <row r="1026">
      <c r="B1026" s="41"/>
      <c r="C1026" s="41"/>
      <c r="I1026" s="41"/>
    </row>
    <row r="1027">
      <c r="B1027" s="41"/>
      <c r="C1027" s="41"/>
      <c r="I1027" s="41"/>
    </row>
    <row r="1028">
      <c r="B1028" s="41"/>
      <c r="C1028" s="41"/>
      <c r="I1028" s="41"/>
    </row>
    <row r="1029">
      <c r="B1029" s="41"/>
      <c r="C1029" s="41"/>
      <c r="I1029" s="41"/>
    </row>
    <row r="1030">
      <c r="B1030" s="41"/>
      <c r="C1030" s="41"/>
      <c r="I1030" s="41"/>
    </row>
    <row r="1031">
      <c r="B1031" s="41"/>
      <c r="C1031" s="41"/>
      <c r="I1031" s="41"/>
    </row>
  </sheetData>
  <mergeCells count="18">
    <mergeCell ref="B9:C9"/>
    <mergeCell ref="A10:A40"/>
    <mergeCell ref="B42:C42"/>
    <mergeCell ref="B44:C45"/>
    <mergeCell ref="D44:D45"/>
    <mergeCell ref="D11:H11"/>
    <mergeCell ref="D16:H16"/>
    <mergeCell ref="D23:H23"/>
    <mergeCell ref="D30:H30"/>
    <mergeCell ref="D37:H37"/>
    <mergeCell ref="I44:I45"/>
    <mergeCell ref="B1:I1"/>
    <mergeCell ref="B2:I2"/>
    <mergeCell ref="B3:I3"/>
    <mergeCell ref="B4:I4"/>
    <mergeCell ref="B6:I6"/>
    <mergeCell ref="B7:I7"/>
    <mergeCell ref="B8:I8"/>
  </mergeCells>
  <printOptions horizontalCentered="1"/>
  <pageMargins bottom="0.75" footer="0.0" header="0.0" left="0.25" right="0.25" top="0.75"/>
  <pageSetup paperSize="9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44630.0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2535.0</v>
      </c>
      <c r="C13" s="64">
        <v>27.0</v>
      </c>
      <c r="D13" s="66">
        <f t="shared" ref="D13:D39" si="1">$G$8*C13</f>
        <v>135</v>
      </c>
      <c r="F13" s="63">
        <v>191.0</v>
      </c>
      <c r="G13" s="63">
        <v>7.0</v>
      </c>
      <c r="H13" s="66">
        <f t="shared" ref="H13:H21" si="2">G13*2.5</f>
        <v>17.5</v>
      </c>
    </row>
    <row r="14" ht="12.75" customHeight="1">
      <c r="B14" s="64">
        <v>2536.0</v>
      </c>
      <c r="C14" s="64">
        <v>63.0</v>
      </c>
      <c r="D14" s="66">
        <f t="shared" si="1"/>
        <v>315</v>
      </c>
      <c r="F14" s="63"/>
      <c r="G14" s="63"/>
      <c r="H14" s="66">
        <f t="shared" si="2"/>
        <v>0</v>
      </c>
    </row>
    <row r="15" ht="12.75" customHeight="1">
      <c r="B15" s="64"/>
      <c r="C15" s="64"/>
      <c r="D15" s="66">
        <f t="shared" si="1"/>
        <v>0</v>
      </c>
      <c r="F15" s="63">
        <v>191.0</v>
      </c>
      <c r="G15" s="63">
        <v>37.0</v>
      </c>
      <c r="H15" s="66">
        <f t="shared" si="2"/>
        <v>92.5</v>
      </c>
    </row>
    <row r="16" ht="12.75" customHeight="1">
      <c r="B16" s="64">
        <v>2536.0</v>
      </c>
      <c r="C16" s="64">
        <v>37.0</v>
      </c>
      <c r="D16" s="66">
        <f t="shared" si="1"/>
        <v>185</v>
      </c>
      <c r="F16" s="63"/>
      <c r="G16" s="63"/>
      <c r="H16" s="66">
        <f t="shared" si="2"/>
        <v>0</v>
      </c>
    </row>
    <row r="17" ht="12.75" customHeight="1">
      <c r="B17" s="64">
        <v>2537.0</v>
      </c>
      <c r="C17" s="64">
        <v>100.0</v>
      </c>
      <c r="D17" s="66">
        <f t="shared" si="1"/>
        <v>500</v>
      </c>
      <c r="F17" s="63"/>
      <c r="G17" s="63"/>
      <c r="H17" s="66">
        <f t="shared" si="2"/>
        <v>0</v>
      </c>
    </row>
    <row r="18" ht="12.75" customHeight="1">
      <c r="B18" s="64">
        <v>2538.0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2539.0</v>
      </c>
      <c r="C19" s="64">
        <v>100.0</v>
      </c>
      <c r="D19" s="66">
        <f t="shared" si="1"/>
        <v>500</v>
      </c>
      <c r="F19" s="63"/>
      <c r="G19" s="63"/>
      <c r="H19" s="66">
        <f t="shared" si="2"/>
        <v>0</v>
      </c>
    </row>
    <row r="20" ht="12.75" customHeight="1">
      <c r="B20" s="64">
        <v>2540.0</v>
      </c>
      <c r="C20" s="64">
        <v>10.0</v>
      </c>
      <c r="D20" s="66">
        <f t="shared" si="1"/>
        <v>50</v>
      </c>
      <c r="F20" s="63"/>
      <c r="G20" s="63"/>
      <c r="H20" s="66">
        <f t="shared" si="2"/>
        <v>0</v>
      </c>
    </row>
    <row r="21" ht="12.75" customHeight="1">
      <c r="B21" s="64"/>
      <c r="C21" s="64"/>
      <c r="D21" s="66">
        <f t="shared" si="1"/>
        <v>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44</v>
      </c>
      <c r="H22" s="101">
        <f t="shared" si="3"/>
        <v>110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2535.0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>
        <v>2536.0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2537.0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2538.0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>
        <v>2539.0</v>
      </c>
      <c r="G31" s="64"/>
      <c r="H31" s="105"/>
    </row>
    <row r="32" ht="12.75" customHeight="1">
      <c r="B32" s="64"/>
      <c r="C32" s="64"/>
      <c r="D32" s="66">
        <f t="shared" si="1"/>
        <v>0</v>
      </c>
      <c r="F32" s="64"/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437</v>
      </c>
      <c r="D40" s="110">
        <f t="shared" si="4"/>
        <v>2185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7446.0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481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7577.0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131</v>
      </c>
      <c r="F46" s="118">
        <f>F50-F43</f>
        <v>73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8000.0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423</v>
      </c>
      <c r="F50" s="118">
        <f>D49-D42</f>
        <v>554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2295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44631.0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2540.0</v>
      </c>
      <c r="C13" s="64">
        <v>90.0</v>
      </c>
      <c r="D13" s="66">
        <f t="shared" ref="D13:D39" si="1">$G$8*C13</f>
        <v>450</v>
      </c>
      <c r="F13" s="63">
        <v>191.0</v>
      </c>
      <c r="G13" s="63">
        <v>8.0</v>
      </c>
      <c r="H13" s="66">
        <f t="shared" ref="H13:H21" si="2">G13*2.5</f>
        <v>20</v>
      </c>
    </row>
    <row r="14" ht="12.75" customHeight="1">
      <c r="B14" s="64">
        <v>2541.0</v>
      </c>
      <c r="C14" s="64">
        <v>89.0</v>
      </c>
      <c r="D14" s="66">
        <f t="shared" si="1"/>
        <v>445</v>
      </c>
      <c r="F14" s="63"/>
      <c r="G14" s="63"/>
      <c r="H14" s="66">
        <f t="shared" si="2"/>
        <v>0</v>
      </c>
    </row>
    <row r="15" ht="12.75" customHeight="1">
      <c r="B15" s="64"/>
      <c r="C15" s="64"/>
      <c r="D15" s="66">
        <f t="shared" si="1"/>
        <v>0</v>
      </c>
      <c r="F15" s="63">
        <v>191.0</v>
      </c>
      <c r="G15" s="63">
        <v>25.0</v>
      </c>
      <c r="H15" s="66">
        <f t="shared" si="2"/>
        <v>62.5</v>
      </c>
    </row>
    <row r="16" ht="12.75" customHeight="1">
      <c r="B16" s="64">
        <v>2541.0</v>
      </c>
      <c r="C16" s="64">
        <v>11.0</v>
      </c>
      <c r="D16" s="66">
        <f t="shared" si="1"/>
        <v>55</v>
      </c>
      <c r="F16" s="63"/>
      <c r="G16" s="63"/>
      <c r="H16" s="66">
        <f t="shared" si="2"/>
        <v>0</v>
      </c>
    </row>
    <row r="17" ht="12.75" customHeight="1">
      <c r="B17" s="64">
        <v>2542.0</v>
      </c>
      <c r="C17" s="64">
        <v>100.0</v>
      </c>
      <c r="D17" s="66">
        <f t="shared" si="1"/>
        <v>500</v>
      </c>
      <c r="F17" s="63"/>
      <c r="G17" s="63"/>
      <c r="H17" s="66">
        <f t="shared" si="2"/>
        <v>0</v>
      </c>
    </row>
    <row r="18" ht="12.75" customHeight="1">
      <c r="B18" s="64">
        <v>2543.0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2544.0</v>
      </c>
      <c r="C19" s="64">
        <v>100.0</v>
      </c>
      <c r="D19" s="66">
        <f t="shared" si="1"/>
        <v>500</v>
      </c>
      <c r="F19" s="63"/>
      <c r="G19" s="63"/>
      <c r="H19" s="66">
        <f t="shared" si="2"/>
        <v>0</v>
      </c>
    </row>
    <row r="20" ht="12.75" customHeight="1">
      <c r="B20" s="64">
        <v>2545.0</v>
      </c>
      <c r="C20" s="64">
        <v>79.0</v>
      </c>
      <c r="D20" s="66">
        <f t="shared" si="1"/>
        <v>395</v>
      </c>
      <c r="F20" s="63"/>
      <c r="G20" s="63"/>
      <c r="H20" s="66">
        <f t="shared" si="2"/>
        <v>0</v>
      </c>
    </row>
    <row r="21" ht="12.75" customHeight="1">
      <c r="B21" s="64"/>
      <c r="C21" s="64"/>
      <c r="D21" s="66">
        <f t="shared" si="1"/>
        <v>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33</v>
      </c>
      <c r="H22" s="101">
        <f t="shared" si="3"/>
        <v>82.5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2540.0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/>
      <c r="G28" s="64"/>
      <c r="H28" s="64"/>
    </row>
    <row r="29" ht="12.75" customHeight="1">
      <c r="B29" s="64"/>
      <c r="C29" s="64"/>
      <c r="D29" s="66">
        <f t="shared" si="1"/>
        <v>0</v>
      </c>
      <c r="F29" s="64"/>
      <c r="G29" s="64"/>
      <c r="H29" s="105"/>
    </row>
    <row r="30" ht="12.75" customHeight="1">
      <c r="B30" s="64"/>
      <c r="C30" s="64"/>
      <c r="D30" s="66">
        <f t="shared" si="1"/>
        <v>0</v>
      </c>
      <c r="F30" s="64"/>
      <c r="G30" s="64"/>
      <c r="H30" s="105"/>
    </row>
    <row r="31" ht="12.75" customHeight="1">
      <c r="B31" s="64"/>
      <c r="C31" s="64"/>
      <c r="D31" s="66">
        <f t="shared" si="1"/>
        <v>0</v>
      </c>
      <c r="F31" s="64"/>
      <c r="G31" s="64"/>
      <c r="H31" s="105"/>
    </row>
    <row r="32" ht="12.75" customHeight="1">
      <c r="B32" s="64"/>
      <c r="C32" s="64"/>
      <c r="D32" s="66">
        <f t="shared" si="1"/>
        <v>0</v>
      </c>
      <c r="F32" s="64"/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569</v>
      </c>
      <c r="D40" s="110">
        <f t="shared" si="4"/>
        <v>2845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8000.0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602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8238.0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238</v>
      </c>
      <c r="F46" s="118">
        <f>F50-F43</f>
        <v>115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8717.0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479</v>
      </c>
      <c r="F50" s="118">
        <f>D49-D42</f>
        <v>717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2927.5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44632.0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2545.0</v>
      </c>
      <c r="C13" s="64">
        <v>20.0</v>
      </c>
      <c r="D13" s="66">
        <f t="shared" ref="D13:D39" si="1">$G$8*C13</f>
        <v>100</v>
      </c>
      <c r="F13" s="63">
        <v>191.0</v>
      </c>
      <c r="G13" s="63">
        <v>22.0</v>
      </c>
      <c r="H13" s="66">
        <f t="shared" ref="H13:H21" si="2">G13*2.5</f>
        <v>55</v>
      </c>
    </row>
    <row r="14" ht="12.75" customHeight="1">
      <c r="B14" s="64">
        <v>2546.0</v>
      </c>
      <c r="C14" s="64">
        <v>100.0</v>
      </c>
      <c r="D14" s="66">
        <f t="shared" si="1"/>
        <v>500</v>
      </c>
      <c r="F14" s="63">
        <v>187.0</v>
      </c>
      <c r="G14" s="63">
        <v>3.0</v>
      </c>
      <c r="H14" s="66">
        <f t="shared" si="2"/>
        <v>7.5</v>
      </c>
    </row>
    <row r="15" ht="12.75" customHeight="1">
      <c r="B15" s="64">
        <v>2547.0</v>
      </c>
      <c r="C15" s="64">
        <v>100.0</v>
      </c>
      <c r="D15" s="66">
        <f t="shared" si="1"/>
        <v>500</v>
      </c>
      <c r="F15" s="63"/>
      <c r="G15" s="63"/>
      <c r="H15" s="66">
        <f t="shared" si="2"/>
        <v>0</v>
      </c>
    </row>
    <row r="16" ht="12.75" customHeight="1">
      <c r="B16" s="64">
        <v>2548.0</v>
      </c>
      <c r="C16" s="64">
        <v>100.0</v>
      </c>
      <c r="D16" s="66">
        <f t="shared" si="1"/>
        <v>500</v>
      </c>
      <c r="F16" s="63">
        <v>187.0</v>
      </c>
      <c r="G16" s="63">
        <v>34.0</v>
      </c>
      <c r="H16" s="66">
        <f t="shared" si="2"/>
        <v>85</v>
      </c>
    </row>
    <row r="17" ht="12.75" customHeight="1">
      <c r="B17" s="64">
        <v>2549.0</v>
      </c>
      <c r="C17" s="64">
        <v>100.0</v>
      </c>
      <c r="D17" s="66">
        <f t="shared" si="1"/>
        <v>500</v>
      </c>
      <c r="F17" s="63"/>
      <c r="G17" s="63"/>
      <c r="H17" s="66">
        <f t="shared" si="2"/>
        <v>0</v>
      </c>
    </row>
    <row r="18" ht="12.75" customHeight="1">
      <c r="B18" s="64">
        <v>2550.0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2552.0</v>
      </c>
      <c r="C19" s="64">
        <v>96.0</v>
      </c>
      <c r="D19" s="66">
        <f t="shared" si="1"/>
        <v>480</v>
      </c>
      <c r="F19" s="63"/>
      <c r="G19" s="63"/>
      <c r="H19" s="66">
        <f t="shared" si="2"/>
        <v>0</v>
      </c>
    </row>
    <row r="20" ht="12.75" customHeight="1">
      <c r="B20" s="64"/>
      <c r="C20" s="64"/>
      <c r="D20" s="66">
        <f t="shared" si="1"/>
        <v>0</v>
      </c>
      <c r="F20" s="63"/>
      <c r="G20" s="63"/>
      <c r="H20" s="66">
        <f t="shared" si="2"/>
        <v>0</v>
      </c>
    </row>
    <row r="21" ht="12.75" customHeight="1">
      <c r="B21" s="64">
        <v>2552.0</v>
      </c>
      <c r="C21" s="64">
        <v>4.0</v>
      </c>
      <c r="D21" s="66">
        <f t="shared" si="1"/>
        <v>20</v>
      </c>
      <c r="F21" s="63"/>
      <c r="G21" s="63"/>
      <c r="H21" s="66">
        <f t="shared" si="2"/>
        <v>0</v>
      </c>
    </row>
    <row r="22" ht="12.75" customHeight="1">
      <c r="B22" s="64">
        <v>2553.0</v>
      </c>
      <c r="C22" s="64">
        <v>100.0</v>
      </c>
      <c r="D22" s="66">
        <f t="shared" si="1"/>
        <v>500</v>
      </c>
      <c r="F22" s="100" t="s">
        <v>27</v>
      </c>
      <c r="G22" s="71">
        <f t="shared" ref="G22:H22" si="3">SUM(G13:G21)</f>
        <v>59</v>
      </c>
      <c r="H22" s="101">
        <f t="shared" si="3"/>
        <v>147.5</v>
      </c>
    </row>
    <row r="23" ht="12.75" customHeight="1">
      <c r="B23" s="64">
        <v>2554.0</v>
      </c>
      <c r="C23" s="64">
        <v>100.0</v>
      </c>
      <c r="D23" s="66">
        <f t="shared" si="1"/>
        <v>500</v>
      </c>
      <c r="F23" s="102"/>
      <c r="G23" s="65"/>
      <c r="H23" s="103"/>
    </row>
    <row r="24" ht="12.75" customHeight="1">
      <c r="B24" s="64">
        <v>2555.0</v>
      </c>
      <c r="C24" s="64">
        <v>100.0</v>
      </c>
      <c r="D24" s="66">
        <f t="shared" si="1"/>
        <v>500</v>
      </c>
      <c r="F24" s="102"/>
      <c r="G24" s="65"/>
      <c r="H24" s="103"/>
    </row>
    <row r="25" ht="12.75" customHeight="1">
      <c r="B25" s="64">
        <v>2556.0</v>
      </c>
      <c r="C25" s="64">
        <v>100.0</v>
      </c>
      <c r="D25" s="66">
        <f t="shared" si="1"/>
        <v>500</v>
      </c>
      <c r="F25" s="98" t="s">
        <v>45</v>
      </c>
      <c r="G25" s="99"/>
      <c r="H25" s="79"/>
    </row>
    <row r="26" ht="12.75" customHeight="1">
      <c r="B26" s="64">
        <v>2557.0</v>
      </c>
      <c r="C26" s="64">
        <v>100.0</v>
      </c>
      <c r="D26" s="66">
        <f t="shared" si="1"/>
        <v>500</v>
      </c>
      <c r="F26" s="98" t="s">
        <v>38</v>
      </c>
      <c r="G26" s="79"/>
      <c r="H26" s="104" t="s">
        <v>46</v>
      </c>
    </row>
    <row r="27" ht="12.75" customHeight="1">
      <c r="B27" s="64">
        <v>2558.0</v>
      </c>
      <c r="C27" s="64">
        <v>63.0</v>
      </c>
      <c r="D27" s="66">
        <f t="shared" si="1"/>
        <v>315</v>
      </c>
      <c r="F27" s="64">
        <v>2545.0</v>
      </c>
      <c r="G27" s="64"/>
      <c r="H27" s="64">
        <v>191.0</v>
      </c>
    </row>
    <row r="28" ht="12.75" customHeight="1">
      <c r="B28" s="64"/>
      <c r="C28" s="64"/>
      <c r="D28" s="66">
        <f t="shared" si="1"/>
        <v>0</v>
      </c>
      <c r="F28" s="64">
        <v>2546.0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2547.0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2548.0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>
        <v>2549.0</v>
      </c>
      <c r="G31" s="64"/>
      <c r="H31" s="105"/>
    </row>
    <row r="32" ht="12.75" customHeight="1">
      <c r="B32" s="64"/>
      <c r="C32" s="64"/>
      <c r="D32" s="66">
        <f t="shared" si="1"/>
        <v>0</v>
      </c>
      <c r="F32" s="64">
        <v>2550.0</v>
      </c>
      <c r="G32" s="64"/>
      <c r="H32" s="105"/>
    </row>
    <row r="33" ht="12.75" customHeight="1">
      <c r="B33" s="64"/>
      <c r="C33" s="64"/>
      <c r="D33" s="66">
        <f t="shared" si="1"/>
        <v>0</v>
      </c>
      <c r="F33" s="106">
        <v>2552.0</v>
      </c>
      <c r="G33" s="106"/>
      <c r="H33" s="107"/>
    </row>
    <row r="34" ht="12.75" customHeight="1">
      <c r="B34" s="64"/>
      <c r="C34" s="64"/>
      <c r="D34" s="66">
        <f t="shared" si="1"/>
        <v>0</v>
      </c>
      <c r="F34" s="64">
        <v>2553.0</v>
      </c>
      <c r="G34" s="106"/>
      <c r="H34" s="107"/>
    </row>
    <row r="35" ht="12.75" customHeight="1">
      <c r="B35" s="64"/>
      <c r="C35" s="64"/>
      <c r="D35" s="66">
        <f t="shared" si="1"/>
        <v>0</v>
      </c>
      <c r="F35" s="64">
        <v>2554.0</v>
      </c>
      <c r="G35" s="106"/>
      <c r="H35" s="107"/>
    </row>
    <row r="36" ht="12.75" customHeight="1">
      <c r="B36" s="64"/>
      <c r="C36" s="64"/>
      <c r="D36" s="66">
        <f t="shared" si="1"/>
        <v>0</v>
      </c>
      <c r="F36" s="64">
        <v>2555.0</v>
      </c>
      <c r="G36" s="106"/>
      <c r="H36" s="107"/>
    </row>
    <row r="37" ht="12.75" customHeight="1">
      <c r="B37" s="64"/>
      <c r="C37" s="64"/>
      <c r="D37" s="66">
        <f t="shared" si="1"/>
        <v>0</v>
      </c>
      <c r="F37" s="106">
        <v>2556.0</v>
      </c>
      <c r="G37" s="106"/>
      <c r="H37" s="107"/>
    </row>
    <row r="38" ht="12.75" customHeight="1">
      <c r="B38" s="64"/>
      <c r="C38" s="64"/>
      <c r="D38" s="66">
        <f t="shared" si="1"/>
        <v>0</v>
      </c>
      <c r="F38" s="64">
        <v>2557.0</v>
      </c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1183</v>
      </c>
      <c r="D40" s="110">
        <f t="shared" si="4"/>
        <v>5915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8717.0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1242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9437.0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720</v>
      </c>
      <c r="F46" s="118">
        <f>F50-F43</f>
        <v>111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10070.0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633</v>
      </c>
      <c r="F50" s="118">
        <f>D49-D42</f>
        <v>1353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6062.5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44633.0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2558.0</v>
      </c>
      <c r="C13" s="64">
        <v>37.0</v>
      </c>
      <c r="D13" s="66">
        <f t="shared" ref="D13:D39" si="1">$G$8*C13</f>
        <v>185</v>
      </c>
      <c r="F13" s="63">
        <v>187.0</v>
      </c>
      <c r="G13" s="63">
        <v>48.0</v>
      </c>
      <c r="H13" s="66">
        <f t="shared" ref="H13:H21" si="2">G13*2.5</f>
        <v>120</v>
      </c>
    </row>
    <row r="14" ht="12.75" customHeight="1">
      <c r="B14" s="64">
        <v>2559.0</v>
      </c>
      <c r="C14" s="64">
        <v>100.0</v>
      </c>
      <c r="D14" s="66">
        <f t="shared" si="1"/>
        <v>500</v>
      </c>
      <c r="F14" s="63"/>
      <c r="G14" s="63"/>
      <c r="H14" s="66">
        <f t="shared" si="2"/>
        <v>0</v>
      </c>
    </row>
    <row r="15" ht="12.75" customHeight="1">
      <c r="B15" s="64">
        <v>2560.0</v>
      </c>
      <c r="C15" s="64">
        <v>100.0</v>
      </c>
      <c r="D15" s="66">
        <f t="shared" si="1"/>
        <v>500</v>
      </c>
      <c r="F15" s="63">
        <v>187.0</v>
      </c>
      <c r="G15" s="63">
        <v>14.0</v>
      </c>
      <c r="H15" s="66">
        <f t="shared" si="2"/>
        <v>35</v>
      </c>
    </row>
    <row r="16" ht="12.75" customHeight="1">
      <c r="B16" s="64">
        <v>2561.0</v>
      </c>
      <c r="C16" s="64">
        <v>100.0</v>
      </c>
      <c r="D16" s="66">
        <f t="shared" si="1"/>
        <v>500</v>
      </c>
      <c r="F16" s="63">
        <v>188.0</v>
      </c>
      <c r="G16" s="63">
        <v>41.0</v>
      </c>
      <c r="H16" s="66">
        <f t="shared" si="2"/>
        <v>102.5</v>
      </c>
    </row>
    <row r="17" ht="12.75" customHeight="1">
      <c r="B17" s="64">
        <v>2562.0</v>
      </c>
      <c r="C17" s="64">
        <v>100.0</v>
      </c>
      <c r="D17" s="66">
        <f t="shared" si="1"/>
        <v>500</v>
      </c>
      <c r="F17" s="63"/>
      <c r="G17" s="63"/>
      <c r="H17" s="66">
        <f t="shared" si="2"/>
        <v>0</v>
      </c>
    </row>
    <row r="18" ht="12.75" customHeight="1">
      <c r="B18" s="64">
        <v>2563.0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2564.0</v>
      </c>
      <c r="C19" s="64">
        <v>100.0</v>
      </c>
      <c r="D19" s="66">
        <f t="shared" si="1"/>
        <v>500</v>
      </c>
      <c r="F19" s="63"/>
      <c r="G19" s="63"/>
      <c r="H19" s="66">
        <f t="shared" si="2"/>
        <v>0</v>
      </c>
    </row>
    <row r="20" ht="12.75" customHeight="1">
      <c r="B20" s="64">
        <v>2565.0</v>
      </c>
      <c r="C20" s="64">
        <v>100.0</v>
      </c>
      <c r="D20" s="66">
        <f t="shared" si="1"/>
        <v>500</v>
      </c>
      <c r="F20" s="63"/>
      <c r="G20" s="63"/>
      <c r="H20" s="66">
        <f t="shared" si="2"/>
        <v>0</v>
      </c>
    </row>
    <row r="21" ht="12.75" customHeight="1">
      <c r="B21" s="64">
        <v>2566.0</v>
      </c>
      <c r="C21" s="64">
        <v>100.0</v>
      </c>
      <c r="D21" s="66">
        <f t="shared" si="1"/>
        <v>500</v>
      </c>
      <c r="F21" s="63"/>
      <c r="G21" s="63"/>
      <c r="H21" s="66">
        <f t="shared" si="2"/>
        <v>0</v>
      </c>
    </row>
    <row r="22" ht="12.75" customHeight="1">
      <c r="B22" s="64">
        <v>2567.0</v>
      </c>
      <c r="C22" s="64">
        <v>100.0</v>
      </c>
      <c r="D22" s="66">
        <f t="shared" si="1"/>
        <v>500</v>
      </c>
      <c r="F22" s="100" t="s">
        <v>27</v>
      </c>
      <c r="G22" s="71">
        <f t="shared" ref="G22:H22" si="3">SUM(G13:G21)</f>
        <v>103</v>
      </c>
      <c r="H22" s="101">
        <f t="shared" si="3"/>
        <v>257.5</v>
      </c>
    </row>
    <row r="23" ht="12.75" customHeight="1">
      <c r="B23" s="64">
        <v>2568.0</v>
      </c>
      <c r="C23" s="64">
        <v>100.0</v>
      </c>
      <c r="D23" s="66">
        <f t="shared" si="1"/>
        <v>500</v>
      </c>
      <c r="F23" s="102"/>
      <c r="G23" s="65"/>
      <c r="H23" s="103"/>
    </row>
    <row r="24" ht="12.75" customHeight="1">
      <c r="B24" s="64">
        <v>2569.0</v>
      </c>
      <c r="C24" s="64">
        <v>68.0</v>
      </c>
      <c r="D24" s="66">
        <f t="shared" si="1"/>
        <v>340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>
        <v>2569.0</v>
      </c>
      <c r="C26" s="64">
        <v>32.0</v>
      </c>
      <c r="D26" s="66">
        <f t="shared" si="1"/>
        <v>160</v>
      </c>
      <c r="F26" s="98" t="s">
        <v>38</v>
      </c>
      <c r="G26" s="79"/>
      <c r="H26" s="104" t="s">
        <v>46</v>
      </c>
    </row>
    <row r="27" ht="12.75" customHeight="1">
      <c r="B27" s="64">
        <v>2570.0</v>
      </c>
      <c r="C27" s="64">
        <v>100.0</v>
      </c>
      <c r="D27" s="66">
        <f t="shared" si="1"/>
        <v>500</v>
      </c>
      <c r="F27" s="64">
        <v>2558.0</v>
      </c>
      <c r="G27" s="64">
        <v>2572.0</v>
      </c>
      <c r="H27" s="64">
        <v>187.0</v>
      </c>
    </row>
    <row r="28" ht="12.75" customHeight="1">
      <c r="B28" s="64">
        <v>2571.0</v>
      </c>
      <c r="C28" s="64">
        <v>100.0</v>
      </c>
      <c r="D28" s="66">
        <f t="shared" si="1"/>
        <v>500</v>
      </c>
      <c r="F28" s="64">
        <v>2559.0</v>
      </c>
      <c r="G28" s="64">
        <v>2573.0</v>
      </c>
      <c r="H28" s="64"/>
    </row>
    <row r="29" ht="12.75" customHeight="1">
      <c r="B29" s="64">
        <v>2572.0</v>
      </c>
      <c r="C29" s="64">
        <v>100.0</v>
      </c>
      <c r="D29" s="66">
        <f t="shared" si="1"/>
        <v>500</v>
      </c>
      <c r="F29" s="64">
        <v>2560.0</v>
      </c>
      <c r="G29" s="64">
        <v>2574.0</v>
      </c>
      <c r="H29" s="105"/>
    </row>
    <row r="30" ht="12.75" customHeight="1">
      <c r="B30" s="64">
        <v>2573.0</v>
      </c>
      <c r="C30" s="64">
        <v>100.0</v>
      </c>
      <c r="D30" s="66">
        <f t="shared" si="1"/>
        <v>500</v>
      </c>
      <c r="F30" s="64">
        <v>2561.0</v>
      </c>
      <c r="G30" s="64">
        <v>2575.0</v>
      </c>
      <c r="H30" s="105"/>
    </row>
    <row r="31" ht="12.75" customHeight="1">
      <c r="B31" s="64">
        <v>2574.0</v>
      </c>
      <c r="C31" s="64">
        <v>100.0</v>
      </c>
      <c r="D31" s="66">
        <f t="shared" si="1"/>
        <v>500</v>
      </c>
      <c r="F31" s="64">
        <v>2562.0</v>
      </c>
      <c r="G31" s="64">
        <v>2576.0</v>
      </c>
      <c r="H31" s="105"/>
    </row>
    <row r="32" ht="12.75" customHeight="1">
      <c r="B32" s="64">
        <v>2575.0</v>
      </c>
      <c r="C32" s="64">
        <v>100.0</v>
      </c>
      <c r="D32" s="66">
        <f t="shared" si="1"/>
        <v>500</v>
      </c>
      <c r="F32" s="64">
        <v>2563.0</v>
      </c>
      <c r="G32" s="64">
        <v>2577.0</v>
      </c>
      <c r="H32" s="105"/>
    </row>
    <row r="33" ht="12.75" customHeight="1">
      <c r="B33" s="64">
        <v>2576.0</v>
      </c>
      <c r="C33" s="64">
        <v>100.0</v>
      </c>
      <c r="D33" s="66">
        <f t="shared" si="1"/>
        <v>500</v>
      </c>
      <c r="F33" s="106">
        <v>2564.0</v>
      </c>
      <c r="G33" s="106"/>
      <c r="H33" s="107"/>
    </row>
    <row r="34" ht="12.75" customHeight="1">
      <c r="B34" s="64">
        <v>2577.0</v>
      </c>
      <c r="C34" s="64">
        <v>100.0</v>
      </c>
      <c r="D34" s="66">
        <f t="shared" si="1"/>
        <v>500</v>
      </c>
      <c r="F34" s="64">
        <v>2565.0</v>
      </c>
      <c r="G34" s="106"/>
      <c r="H34" s="107"/>
    </row>
    <row r="35" ht="12.75" customHeight="1">
      <c r="B35" s="64">
        <v>2578.0</v>
      </c>
      <c r="C35" s="64">
        <v>99.0</v>
      </c>
      <c r="D35" s="66">
        <f t="shared" si="1"/>
        <v>495</v>
      </c>
      <c r="F35" s="64">
        <v>2566.0</v>
      </c>
      <c r="G35" s="106"/>
      <c r="H35" s="107"/>
    </row>
    <row r="36" ht="12.75" customHeight="1">
      <c r="B36" s="64"/>
      <c r="C36" s="64"/>
      <c r="D36" s="66">
        <f t="shared" si="1"/>
        <v>0</v>
      </c>
      <c r="F36" s="64">
        <v>2567.0</v>
      </c>
      <c r="G36" s="106"/>
      <c r="H36" s="107"/>
    </row>
    <row r="37" ht="12.75" customHeight="1">
      <c r="B37" s="64"/>
      <c r="C37" s="64"/>
      <c r="D37" s="66">
        <f t="shared" si="1"/>
        <v>0</v>
      </c>
      <c r="F37" s="106">
        <v>2568.0</v>
      </c>
      <c r="G37" s="106"/>
      <c r="H37" s="107"/>
    </row>
    <row r="38" ht="12.75" customHeight="1">
      <c r="B38" s="64"/>
      <c r="C38" s="64"/>
      <c r="D38" s="66">
        <f t="shared" si="1"/>
        <v>0</v>
      </c>
      <c r="F38" s="64">
        <v>2569.0</v>
      </c>
      <c r="G38" s="106"/>
      <c r="H38" s="107"/>
    </row>
    <row r="39" ht="12.75" customHeight="1">
      <c r="B39" s="64"/>
      <c r="C39" s="64"/>
      <c r="D39" s="66">
        <f t="shared" si="1"/>
        <v>0</v>
      </c>
      <c r="F39" s="64">
        <v>2570.0</v>
      </c>
      <c r="G39" s="64"/>
      <c r="H39" s="64"/>
    </row>
    <row r="40" ht="12.75" customHeight="1">
      <c r="B40" s="108" t="s">
        <v>27</v>
      </c>
      <c r="C40" s="109">
        <f t="shared" ref="C40:D40" si="4">SUM(C13:C39)</f>
        <v>2036</v>
      </c>
      <c r="D40" s="110">
        <f t="shared" si="4"/>
        <v>10180</v>
      </c>
      <c r="F40" s="64">
        <v>2571.0</v>
      </c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10070.0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2139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11302.0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1232</v>
      </c>
      <c r="F46" s="118">
        <f>F50-F43</f>
        <v>114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12323.0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1021</v>
      </c>
      <c r="F50" s="118">
        <f>D49-D42</f>
        <v>2253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10437.5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44635.0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2578.0</v>
      </c>
      <c r="C13" s="64">
        <v>1.0</v>
      </c>
      <c r="D13" s="66">
        <f t="shared" ref="D13:D39" si="1">$G$8*C13</f>
        <v>5</v>
      </c>
      <c r="F13" s="63">
        <v>188.0</v>
      </c>
      <c r="G13" s="63">
        <v>11.0</v>
      </c>
      <c r="H13" s="66">
        <f t="shared" ref="H13:H21" si="2">G13*2.5</f>
        <v>27.5</v>
      </c>
    </row>
    <row r="14" ht="12.75" customHeight="1">
      <c r="B14" s="64">
        <v>2579.0</v>
      </c>
      <c r="C14" s="64">
        <v>100.0</v>
      </c>
      <c r="D14" s="66">
        <f t="shared" si="1"/>
        <v>500</v>
      </c>
      <c r="F14" s="63"/>
      <c r="G14" s="63"/>
      <c r="H14" s="66">
        <f t="shared" si="2"/>
        <v>0</v>
      </c>
    </row>
    <row r="15" ht="12.75" customHeight="1">
      <c r="B15" s="64">
        <v>2580.0</v>
      </c>
      <c r="C15" s="64">
        <v>45.0</v>
      </c>
      <c r="D15" s="66">
        <f t="shared" si="1"/>
        <v>225</v>
      </c>
      <c r="F15" s="63">
        <v>188.0</v>
      </c>
      <c r="G15" s="63">
        <v>34.0</v>
      </c>
      <c r="H15" s="66">
        <f t="shared" si="2"/>
        <v>85</v>
      </c>
    </row>
    <row r="16" ht="12.75" customHeight="1">
      <c r="B16" s="64"/>
      <c r="C16" s="64"/>
      <c r="D16" s="66">
        <f t="shared" si="1"/>
        <v>0</v>
      </c>
      <c r="F16" s="63"/>
      <c r="G16" s="63"/>
      <c r="H16" s="66">
        <f t="shared" si="2"/>
        <v>0</v>
      </c>
    </row>
    <row r="17" ht="12.75" customHeight="1">
      <c r="B17" s="64">
        <v>2580.0</v>
      </c>
      <c r="C17" s="64">
        <v>55.0</v>
      </c>
      <c r="D17" s="66">
        <f t="shared" si="1"/>
        <v>275</v>
      </c>
      <c r="F17" s="63"/>
      <c r="G17" s="63"/>
      <c r="H17" s="66">
        <f t="shared" si="2"/>
        <v>0</v>
      </c>
    </row>
    <row r="18" ht="12.75" customHeight="1">
      <c r="B18" s="64">
        <v>2581.0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2582.0</v>
      </c>
      <c r="C19" s="64">
        <v>100.0</v>
      </c>
      <c r="D19" s="66">
        <f t="shared" si="1"/>
        <v>500</v>
      </c>
      <c r="F19" s="63"/>
      <c r="G19" s="63"/>
      <c r="H19" s="66">
        <f t="shared" si="2"/>
        <v>0</v>
      </c>
    </row>
    <row r="20" ht="12.75" customHeight="1">
      <c r="B20" s="64">
        <v>2583.0</v>
      </c>
      <c r="C20" s="64">
        <v>100.0</v>
      </c>
      <c r="D20" s="66">
        <f t="shared" si="1"/>
        <v>500</v>
      </c>
      <c r="F20" s="63"/>
      <c r="G20" s="63"/>
      <c r="H20" s="66">
        <f t="shared" si="2"/>
        <v>0</v>
      </c>
    </row>
    <row r="21" ht="12.75" customHeight="1">
      <c r="B21" s="64">
        <v>2584.0</v>
      </c>
      <c r="C21" s="64">
        <v>84.0</v>
      </c>
      <c r="D21" s="66">
        <f t="shared" si="1"/>
        <v>420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45</v>
      </c>
      <c r="H22" s="101">
        <f t="shared" si="3"/>
        <v>112.5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2578.0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>
        <v>2579.0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2580.0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2581.0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>
        <v>2582.0</v>
      </c>
      <c r="G31" s="64"/>
      <c r="H31" s="105"/>
    </row>
    <row r="32" ht="12.75" customHeight="1">
      <c r="B32" s="64"/>
      <c r="C32" s="64"/>
      <c r="D32" s="66">
        <f t="shared" si="1"/>
        <v>0</v>
      </c>
      <c r="F32" s="64">
        <v>2583.0</v>
      </c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585</v>
      </c>
      <c r="D40" s="110">
        <f t="shared" si="4"/>
        <v>2925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12323.0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630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12546.0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223</v>
      </c>
      <c r="F46" s="118">
        <f>F50-F43</f>
        <v>127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13080.0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534</v>
      </c>
      <c r="F50" s="118">
        <f>D49-D42</f>
        <v>757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3037.5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44636.0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2584.0</v>
      </c>
      <c r="C13" s="64">
        <v>16.0</v>
      </c>
      <c r="D13" s="66">
        <f t="shared" ref="D13:D39" si="1">$G$8*C13</f>
        <v>80</v>
      </c>
      <c r="F13" s="63">
        <v>188.0</v>
      </c>
      <c r="G13" s="63">
        <v>5.0</v>
      </c>
      <c r="H13" s="66">
        <f t="shared" ref="H13:H21" si="2">G13*2.5</f>
        <v>12.5</v>
      </c>
    </row>
    <row r="14" ht="12.75" customHeight="1">
      <c r="B14" s="64">
        <v>2585.0</v>
      </c>
      <c r="C14" s="64">
        <v>80.0</v>
      </c>
      <c r="D14" s="66">
        <f t="shared" si="1"/>
        <v>400</v>
      </c>
      <c r="F14" s="63"/>
      <c r="G14" s="63"/>
      <c r="H14" s="66">
        <f t="shared" si="2"/>
        <v>0</v>
      </c>
    </row>
    <row r="15" ht="12.75" customHeight="1">
      <c r="B15" s="64"/>
      <c r="C15" s="64"/>
      <c r="D15" s="66">
        <f t="shared" si="1"/>
        <v>0</v>
      </c>
      <c r="F15" s="63">
        <v>188.0</v>
      </c>
      <c r="G15" s="63">
        <v>8.0</v>
      </c>
      <c r="H15" s="66">
        <f t="shared" si="2"/>
        <v>20</v>
      </c>
    </row>
    <row r="16" ht="12.75" customHeight="1">
      <c r="B16" s="64">
        <v>2585.0</v>
      </c>
      <c r="C16" s="64">
        <v>20.0</v>
      </c>
      <c r="D16" s="66">
        <f t="shared" si="1"/>
        <v>100</v>
      </c>
      <c r="F16" s="63">
        <v>189.0</v>
      </c>
      <c r="G16" s="63">
        <v>11.0</v>
      </c>
      <c r="H16" s="66">
        <f t="shared" si="2"/>
        <v>27.5</v>
      </c>
    </row>
    <row r="17" ht="12.75" customHeight="1">
      <c r="B17" s="64">
        <v>2586.0</v>
      </c>
      <c r="C17" s="64">
        <v>100.0</v>
      </c>
      <c r="D17" s="66">
        <f t="shared" si="1"/>
        <v>500</v>
      </c>
      <c r="F17" s="63"/>
      <c r="G17" s="63"/>
      <c r="H17" s="66">
        <f t="shared" si="2"/>
        <v>0</v>
      </c>
    </row>
    <row r="18" ht="12.75" customHeight="1">
      <c r="B18" s="64">
        <v>2587.0</v>
      </c>
      <c r="C18" s="64">
        <v>99.0</v>
      </c>
      <c r="D18" s="66">
        <f t="shared" si="1"/>
        <v>495</v>
      </c>
      <c r="F18" s="63"/>
      <c r="G18" s="63"/>
      <c r="H18" s="66">
        <f t="shared" si="2"/>
        <v>0</v>
      </c>
    </row>
    <row r="19" ht="12.75" customHeight="1">
      <c r="B19" s="64">
        <v>2588.0</v>
      </c>
      <c r="C19" s="64">
        <v>82.0</v>
      </c>
      <c r="D19" s="66">
        <f t="shared" si="1"/>
        <v>410</v>
      </c>
      <c r="F19" s="63"/>
      <c r="G19" s="63"/>
      <c r="H19" s="66">
        <f t="shared" si="2"/>
        <v>0</v>
      </c>
    </row>
    <row r="20" ht="12.75" customHeight="1">
      <c r="B20" s="64"/>
      <c r="C20" s="64"/>
      <c r="D20" s="66">
        <f t="shared" si="1"/>
        <v>0</v>
      </c>
      <c r="F20" s="63"/>
      <c r="G20" s="63"/>
      <c r="H20" s="66">
        <f t="shared" si="2"/>
        <v>0</v>
      </c>
    </row>
    <row r="21" ht="12.75" customHeight="1">
      <c r="B21" s="64"/>
      <c r="C21" s="64"/>
      <c r="D21" s="66">
        <f t="shared" si="1"/>
        <v>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24</v>
      </c>
      <c r="H22" s="101">
        <f t="shared" si="3"/>
        <v>60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2584.0</v>
      </c>
      <c r="G27" s="64"/>
      <c r="H27" s="64">
        <v>188.0</v>
      </c>
    </row>
    <row r="28" ht="12.75" customHeight="1">
      <c r="B28" s="64"/>
      <c r="C28" s="64"/>
      <c r="D28" s="66">
        <f t="shared" si="1"/>
        <v>0</v>
      </c>
      <c r="F28" s="64">
        <v>2585.0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2586.0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2587.0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/>
      <c r="G31" s="64"/>
      <c r="H31" s="105"/>
    </row>
    <row r="32" ht="12.75" customHeight="1">
      <c r="B32" s="64"/>
      <c r="C32" s="64"/>
      <c r="D32" s="66">
        <f t="shared" si="1"/>
        <v>0</v>
      </c>
      <c r="F32" s="64"/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397</v>
      </c>
      <c r="D40" s="110">
        <f t="shared" si="4"/>
        <v>1985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13080.0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421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13217.0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137</v>
      </c>
      <c r="F46" s="118">
        <f>F50-F43</f>
        <v>73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13574.0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357</v>
      </c>
      <c r="F50" s="118">
        <f>D49-D42</f>
        <v>494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2045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0" footer="0.0" header="0.0" left="0.590277777777778" right="0.590277777777778" top="0.1888222373508369"/>
  <pageSetup paperSize="9" scale="85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44637.0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2588.0</v>
      </c>
      <c r="C13" s="64">
        <v>18.0</v>
      </c>
      <c r="D13" s="66">
        <f>$G$8*C13</f>
        <v>90</v>
      </c>
      <c r="F13" s="63">
        <v>189.0</v>
      </c>
      <c r="G13" s="63">
        <v>4.0</v>
      </c>
      <c r="H13" s="66">
        <f t="shared" ref="H13:H21" si="1">G13*2.5</f>
        <v>10</v>
      </c>
    </row>
    <row r="14" ht="12.75" customHeight="1">
      <c r="B14" s="64"/>
      <c r="C14" s="64"/>
      <c r="D14" s="66"/>
      <c r="F14" s="63"/>
      <c r="G14" s="63"/>
      <c r="H14" s="66">
        <f t="shared" si="1"/>
        <v>0</v>
      </c>
    </row>
    <row r="15" ht="12.75" customHeight="1">
      <c r="B15" s="64">
        <v>2589.0</v>
      </c>
      <c r="C15" s="64">
        <v>71.0</v>
      </c>
      <c r="D15" s="66">
        <f t="shared" ref="D15:D39" si="2">$G$8*C15</f>
        <v>355</v>
      </c>
      <c r="F15" s="63">
        <v>189.0</v>
      </c>
      <c r="G15" s="63">
        <v>23.0</v>
      </c>
      <c r="H15" s="66">
        <f t="shared" si="1"/>
        <v>57.5</v>
      </c>
    </row>
    <row r="16" ht="12.75" customHeight="1">
      <c r="B16" s="64"/>
      <c r="C16" s="64"/>
      <c r="D16" s="66">
        <f t="shared" si="2"/>
        <v>0</v>
      </c>
      <c r="F16" s="63"/>
      <c r="G16" s="63"/>
      <c r="H16" s="66">
        <f t="shared" si="1"/>
        <v>0</v>
      </c>
    </row>
    <row r="17" ht="12.75" customHeight="1">
      <c r="B17" s="64">
        <v>2589.0</v>
      </c>
      <c r="C17" s="64">
        <v>29.0</v>
      </c>
      <c r="D17" s="66">
        <f t="shared" si="2"/>
        <v>145</v>
      </c>
      <c r="F17" s="63"/>
      <c r="G17" s="63"/>
      <c r="H17" s="66">
        <f t="shared" si="1"/>
        <v>0</v>
      </c>
    </row>
    <row r="18" ht="12.75" customHeight="1">
      <c r="B18" s="64">
        <v>2590.0</v>
      </c>
      <c r="C18" s="64">
        <v>100.0</v>
      </c>
      <c r="D18" s="66">
        <f t="shared" si="2"/>
        <v>500</v>
      </c>
      <c r="F18" s="63"/>
      <c r="G18" s="63"/>
      <c r="H18" s="66">
        <f t="shared" si="1"/>
        <v>0</v>
      </c>
    </row>
    <row r="19" ht="12.75" customHeight="1">
      <c r="B19" s="64">
        <v>2591.0</v>
      </c>
      <c r="C19" s="64">
        <v>100.0</v>
      </c>
      <c r="D19" s="66">
        <f t="shared" si="2"/>
        <v>500</v>
      </c>
      <c r="F19" s="63"/>
      <c r="G19" s="63"/>
      <c r="H19" s="66">
        <f t="shared" si="1"/>
        <v>0</v>
      </c>
    </row>
    <row r="20" ht="12.75" customHeight="1">
      <c r="B20" s="64">
        <v>2592.0</v>
      </c>
      <c r="C20" s="64">
        <v>55.0</v>
      </c>
      <c r="D20" s="66">
        <f t="shared" si="2"/>
        <v>275</v>
      </c>
      <c r="F20" s="63"/>
      <c r="G20" s="63"/>
      <c r="H20" s="66">
        <f t="shared" si="1"/>
        <v>0</v>
      </c>
    </row>
    <row r="21" ht="12.75" customHeight="1">
      <c r="B21" s="64"/>
      <c r="C21" s="64"/>
      <c r="D21" s="66">
        <f t="shared" si="2"/>
        <v>0</v>
      </c>
      <c r="F21" s="63"/>
      <c r="G21" s="63"/>
      <c r="H21" s="66">
        <f t="shared" si="1"/>
        <v>0</v>
      </c>
    </row>
    <row r="22" ht="12.75" customHeight="1">
      <c r="B22" s="64"/>
      <c r="C22" s="64"/>
      <c r="D22" s="66">
        <f t="shared" si="2"/>
        <v>0</v>
      </c>
      <c r="F22" s="100" t="s">
        <v>27</v>
      </c>
      <c r="G22" s="71">
        <f t="shared" ref="G22:H22" si="3">SUM(G13:G21)</f>
        <v>27</v>
      </c>
      <c r="H22" s="101">
        <f t="shared" si="3"/>
        <v>67.5</v>
      </c>
    </row>
    <row r="23" ht="12.75" customHeight="1">
      <c r="B23" s="64"/>
      <c r="C23" s="64"/>
      <c r="D23" s="66">
        <f t="shared" si="2"/>
        <v>0</v>
      </c>
      <c r="F23" s="102"/>
      <c r="G23" s="65"/>
      <c r="H23" s="103"/>
    </row>
    <row r="24" ht="12.75" customHeight="1">
      <c r="B24" s="64"/>
      <c r="C24" s="64"/>
      <c r="D24" s="66">
        <f t="shared" si="2"/>
        <v>0</v>
      </c>
      <c r="F24" s="102"/>
      <c r="G24" s="65"/>
      <c r="H24" s="103"/>
    </row>
    <row r="25" ht="12.75" customHeight="1">
      <c r="B25" s="64"/>
      <c r="C25" s="64"/>
      <c r="D25" s="66">
        <f t="shared" si="2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2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2"/>
        <v>0</v>
      </c>
      <c r="F27" s="64">
        <v>2588.0</v>
      </c>
      <c r="G27" s="64"/>
      <c r="H27" s="64"/>
    </row>
    <row r="28" ht="12.75" customHeight="1">
      <c r="B28" s="64"/>
      <c r="C28" s="64"/>
      <c r="D28" s="66">
        <f t="shared" si="2"/>
        <v>0</v>
      </c>
      <c r="F28" s="64">
        <v>2589.0</v>
      </c>
      <c r="G28" s="64"/>
      <c r="H28" s="64"/>
    </row>
    <row r="29" ht="12.75" customHeight="1">
      <c r="B29" s="64"/>
      <c r="C29" s="64"/>
      <c r="D29" s="66">
        <f t="shared" si="2"/>
        <v>0</v>
      </c>
      <c r="F29" s="64">
        <v>2590.0</v>
      </c>
      <c r="G29" s="64"/>
      <c r="H29" s="105"/>
    </row>
    <row r="30" ht="12.75" customHeight="1">
      <c r="B30" s="64"/>
      <c r="C30" s="64"/>
      <c r="D30" s="66">
        <f t="shared" si="2"/>
        <v>0</v>
      </c>
      <c r="F30" s="64">
        <v>2591.0</v>
      </c>
      <c r="G30" s="64"/>
      <c r="H30" s="105"/>
    </row>
    <row r="31" ht="12.75" customHeight="1">
      <c r="B31" s="64"/>
      <c r="C31" s="64"/>
      <c r="D31" s="66">
        <f t="shared" si="2"/>
        <v>0</v>
      </c>
      <c r="F31" s="64"/>
      <c r="G31" s="64"/>
      <c r="H31" s="105"/>
    </row>
    <row r="32" ht="12.75" customHeight="1">
      <c r="B32" s="64"/>
      <c r="C32" s="64"/>
      <c r="D32" s="66">
        <f t="shared" si="2"/>
        <v>0</v>
      </c>
      <c r="F32" s="64"/>
      <c r="G32" s="64"/>
      <c r="H32" s="105"/>
    </row>
    <row r="33" ht="12.75" customHeight="1">
      <c r="B33" s="64"/>
      <c r="C33" s="64"/>
      <c r="D33" s="66">
        <f t="shared" si="2"/>
        <v>0</v>
      </c>
      <c r="F33" s="106"/>
      <c r="G33" s="106"/>
      <c r="H33" s="107"/>
    </row>
    <row r="34" ht="12.75" customHeight="1">
      <c r="B34" s="64"/>
      <c r="C34" s="64"/>
      <c r="D34" s="66">
        <f t="shared" si="2"/>
        <v>0</v>
      </c>
      <c r="F34" s="64"/>
      <c r="G34" s="106"/>
      <c r="H34" s="107"/>
    </row>
    <row r="35" ht="12.75" customHeight="1">
      <c r="B35" s="64"/>
      <c r="C35" s="64"/>
      <c r="D35" s="66">
        <f t="shared" si="2"/>
        <v>0</v>
      </c>
      <c r="F35" s="64"/>
      <c r="G35" s="106"/>
      <c r="H35" s="107"/>
    </row>
    <row r="36" ht="12.75" customHeight="1">
      <c r="B36" s="64"/>
      <c r="C36" s="64"/>
      <c r="D36" s="66">
        <f t="shared" si="2"/>
        <v>0</v>
      </c>
      <c r="F36" s="64"/>
      <c r="G36" s="106"/>
      <c r="H36" s="107"/>
    </row>
    <row r="37" ht="12.75" customHeight="1">
      <c r="B37" s="64"/>
      <c r="C37" s="64"/>
      <c r="D37" s="66">
        <f t="shared" si="2"/>
        <v>0</v>
      </c>
      <c r="F37" s="106"/>
      <c r="G37" s="106"/>
      <c r="H37" s="107"/>
    </row>
    <row r="38" ht="12.75" customHeight="1">
      <c r="B38" s="64"/>
      <c r="C38" s="64"/>
      <c r="D38" s="66">
        <f t="shared" si="2"/>
        <v>0</v>
      </c>
      <c r="F38" s="64"/>
      <c r="G38" s="106"/>
      <c r="H38" s="107"/>
    </row>
    <row r="39" ht="12.75" customHeight="1">
      <c r="B39" s="64"/>
      <c r="C39" s="64"/>
      <c r="D39" s="66">
        <f t="shared" si="2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373</v>
      </c>
      <c r="D40" s="110">
        <f t="shared" si="4"/>
        <v>1865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13574.0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400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13726.0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152</v>
      </c>
      <c r="F46" s="118">
        <f>F50-F43</f>
        <v>115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14089.0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363</v>
      </c>
      <c r="F50" s="118">
        <f>D49-D42</f>
        <v>515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1932.5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44638.0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2592.0</v>
      </c>
      <c r="C13" s="64">
        <v>45.0</v>
      </c>
      <c r="D13" s="66">
        <f>$G$8*C13</f>
        <v>225</v>
      </c>
      <c r="F13" s="63">
        <v>189.0</v>
      </c>
      <c r="G13" s="63">
        <v>10.0</v>
      </c>
      <c r="H13" s="66">
        <f t="shared" ref="H13:H21" si="1">G13*2.5</f>
        <v>25</v>
      </c>
    </row>
    <row r="14" ht="12.75" customHeight="1">
      <c r="B14" s="64"/>
      <c r="C14" s="64"/>
      <c r="D14" s="66"/>
      <c r="F14" s="63"/>
      <c r="G14" s="63"/>
      <c r="H14" s="66">
        <f t="shared" si="1"/>
        <v>0</v>
      </c>
    </row>
    <row r="15" ht="12.75" customHeight="1">
      <c r="B15" s="64">
        <v>2593.0</v>
      </c>
      <c r="C15" s="64">
        <v>97.0</v>
      </c>
      <c r="D15" s="66">
        <f t="shared" ref="D15:D39" si="2">$G$8*C15</f>
        <v>485</v>
      </c>
      <c r="F15" s="63">
        <v>189.0</v>
      </c>
      <c r="G15" s="63">
        <v>28.0</v>
      </c>
      <c r="H15" s="66">
        <f t="shared" si="1"/>
        <v>70</v>
      </c>
    </row>
    <row r="16" ht="12.75" customHeight="1">
      <c r="B16" s="64"/>
      <c r="C16" s="64"/>
      <c r="D16" s="66">
        <f t="shared" si="2"/>
        <v>0</v>
      </c>
      <c r="F16" s="63"/>
      <c r="G16" s="63"/>
      <c r="H16" s="66">
        <f t="shared" si="1"/>
        <v>0</v>
      </c>
    </row>
    <row r="17" ht="12.75" customHeight="1">
      <c r="B17" s="64">
        <v>2593.0</v>
      </c>
      <c r="C17" s="64">
        <v>3.0</v>
      </c>
      <c r="D17" s="66">
        <f t="shared" si="2"/>
        <v>15</v>
      </c>
      <c r="F17" s="63"/>
      <c r="G17" s="63"/>
      <c r="H17" s="66">
        <f t="shared" si="1"/>
        <v>0</v>
      </c>
    </row>
    <row r="18" ht="12.75" customHeight="1">
      <c r="B18" s="64">
        <v>2594.0</v>
      </c>
      <c r="C18" s="64">
        <v>100.0</v>
      </c>
      <c r="D18" s="66">
        <f t="shared" si="2"/>
        <v>500</v>
      </c>
      <c r="F18" s="63"/>
      <c r="G18" s="63"/>
      <c r="H18" s="66">
        <f t="shared" si="1"/>
        <v>0</v>
      </c>
    </row>
    <row r="19" ht="12.75" customHeight="1">
      <c r="B19" s="64">
        <v>2595.0</v>
      </c>
      <c r="C19" s="64">
        <v>100.0</v>
      </c>
      <c r="D19" s="66">
        <f t="shared" si="2"/>
        <v>500</v>
      </c>
      <c r="F19" s="63"/>
      <c r="G19" s="63"/>
      <c r="H19" s="66">
        <f t="shared" si="1"/>
        <v>0</v>
      </c>
    </row>
    <row r="20" ht="12.75" customHeight="1">
      <c r="B20" s="64">
        <v>2596.0</v>
      </c>
      <c r="C20" s="64">
        <v>100.0</v>
      </c>
      <c r="D20" s="66">
        <f t="shared" si="2"/>
        <v>500</v>
      </c>
      <c r="F20" s="63"/>
      <c r="G20" s="63"/>
      <c r="H20" s="66">
        <f t="shared" si="1"/>
        <v>0</v>
      </c>
    </row>
    <row r="21" ht="12.75" customHeight="1">
      <c r="B21" s="64">
        <v>2597.0</v>
      </c>
      <c r="C21" s="64">
        <v>59.0</v>
      </c>
      <c r="D21" s="129">
        <f t="shared" si="2"/>
        <v>295</v>
      </c>
      <c r="F21" s="63"/>
      <c r="G21" s="63"/>
      <c r="H21" s="66">
        <f t="shared" si="1"/>
        <v>0</v>
      </c>
    </row>
    <row r="22" ht="12.75" customHeight="1">
      <c r="B22" s="64"/>
      <c r="C22" s="64"/>
      <c r="D22" s="66">
        <f t="shared" si="2"/>
        <v>0</v>
      </c>
      <c r="F22" s="100" t="s">
        <v>27</v>
      </c>
      <c r="G22" s="71">
        <f t="shared" ref="G22:H22" si="3">SUM(G13:G21)</f>
        <v>38</v>
      </c>
      <c r="H22" s="101">
        <f t="shared" si="3"/>
        <v>95</v>
      </c>
    </row>
    <row r="23" ht="12.75" customHeight="1">
      <c r="B23" s="64"/>
      <c r="C23" s="64"/>
      <c r="D23" s="66">
        <f t="shared" si="2"/>
        <v>0</v>
      </c>
      <c r="F23" s="102"/>
      <c r="G23" s="65"/>
      <c r="H23" s="103"/>
    </row>
    <row r="24" ht="12.75" customHeight="1">
      <c r="B24" s="64"/>
      <c r="C24" s="64"/>
      <c r="D24" s="66">
        <f t="shared" si="2"/>
        <v>0</v>
      </c>
      <c r="F24" s="102"/>
      <c r="G24" s="65"/>
      <c r="H24" s="103"/>
    </row>
    <row r="25" ht="12.75" customHeight="1">
      <c r="B25" s="64"/>
      <c r="C25" s="64"/>
      <c r="D25" s="66">
        <f t="shared" si="2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2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2"/>
        <v>0</v>
      </c>
      <c r="F27" s="64">
        <v>2592.0</v>
      </c>
      <c r="G27" s="64"/>
      <c r="H27" s="64"/>
    </row>
    <row r="28" ht="12.75" customHeight="1">
      <c r="B28" s="64"/>
      <c r="C28" s="64"/>
      <c r="D28" s="66">
        <f t="shared" si="2"/>
        <v>0</v>
      </c>
      <c r="F28" s="64">
        <v>2593.0</v>
      </c>
      <c r="G28" s="64"/>
      <c r="H28" s="64"/>
    </row>
    <row r="29" ht="12.75" customHeight="1">
      <c r="B29" s="64"/>
      <c r="C29" s="64"/>
      <c r="D29" s="66">
        <f t="shared" si="2"/>
        <v>0</v>
      </c>
      <c r="F29" s="64">
        <v>2594.0</v>
      </c>
      <c r="G29" s="64"/>
      <c r="H29" s="105"/>
    </row>
    <row r="30" ht="12.75" customHeight="1">
      <c r="B30" s="64"/>
      <c r="C30" s="64"/>
      <c r="D30" s="66">
        <f t="shared" si="2"/>
        <v>0</v>
      </c>
      <c r="F30" s="64">
        <v>2595.0</v>
      </c>
      <c r="G30" s="64"/>
      <c r="H30" s="105"/>
    </row>
    <row r="31" ht="12.75" customHeight="1">
      <c r="B31" s="64"/>
      <c r="C31" s="64"/>
      <c r="D31" s="66">
        <f t="shared" si="2"/>
        <v>0</v>
      </c>
      <c r="F31" s="64">
        <v>2596.0</v>
      </c>
      <c r="G31" s="64"/>
      <c r="H31" s="105"/>
    </row>
    <row r="32" ht="12.75" customHeight="1">
      <c r="B32" s="64"/>
      <c r="C32" s="64"/>
      <c r="D32" s="66">
        <f t="shared" si="2"/>
        <v>0</v>
      </c>
      <c r="F32" s="64"/>
      <c r="G32" s="64"/>
      <c r="H32" s="105"/>
    </row>
    <row r="33" ht="12.75" customHeight="1">
      <c r="B33" s="64"/>
      <c r="C33" s="64"/>
      <c r="D33" s="66">
        <f t="shared" si="2"/>
        <v>0</v>
      </c>
      <c r="F33" s="106"/>
      <c r="G33" s="106"/>
      <c r="H33" s="107"/>
    </row>
    <row r="34" ht="12.75" customHeight="1">
      <c r="B34" s="64"/>
      <c r="C34" s="64"/>
      <c r="D34" s="66">
        <f t="shared" si="2"/>
        <v>0</v>
      </c>
      <c r="F34" s="64"/>
      <c r="G34" s="106"/>
      <c r="H34" s="107"/>
    </row>
    <row r="35" ht="12.75" customHeight="1">
      <c r="B35" s="64"/>
      <c r="C35" s="64"/>
      <c r="D35" s="66">
        <f t="shared" si="2"/>
        <v>0</v>
      </c>
      <c r="F35" s="64"/>
      <c r="G35" s="106"/>
      <c r="H35" s="107"/>
    </row>
    <row r="36" ht="12.75" customHeight="1">
      <c r="B36" s="64"/>
      <c r="C36" s="64"/>
      <c r="D36" s="66">
        <f t="shared" si="2"/>
        <v>0</v>
      </c>
      <c r="F36" s="64"/>
      <c r="G36" s="106"/>
      <c r="H36" s="107"/>
    </row>
    <row r="37" ht="12.75" customHeight="1">
      <c r="B37" s="64"/>
      <c r="C37" s="64"/>
      <c r="D37" s="66">
        <f t="shared" si="2"/>
        <v>0</v>
      </c>
      <c r="F37" s="106"/>
      <c r="G37" s="106"/>
      <c r="H37" s="107"/>
    </row>
    <row r="38" ht="12.75" customHeight="1">
      <c r="B38" s="64"/>
      <c r="C38" s="64"/>
      <c r="D38" s="66">
        <f t="shared" si="2"/>
        <v>0</v>
      </c>
      <c r="F38" s="64"/>
      <c r="G38" s="106"/>
      <c r="H38" s="107"/>
    </row>
    <row r="39" ht="12.75" customHeight="1">
      <c r="B39" s="64"/>
      <c r="C39" s="64"/>
      <c r="D39" s="66">
        <f t="shared" si="2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504</v>
      </c>
      <c r="D40" s="110">
        <f t="shared" si="4"/>
        <v>2520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14089.0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542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14304.0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215</v>
      </c>
      <c r="F46" s="118">
        <f>F50-F43</f>
        <v>103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14734.0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430</v>
      </c>
      <c r="F50" s="118">
        <f>D49-D42</f>
        <v>645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2615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44639.0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2597.0</v>
      </c>
      <c r="C13" s="64">
        <v>41.0</v>
      </c>
      <c r="D13" s="66">
        <f>$G$8*C13</f>
        <v>205</v>
      </c>
      <c r="F13" s="63">
        <v>189.0</v>
      </c>
      <c r="G13" s="63">
        <v>21.0</v>
      </c>
      <c r="H13" s="66">
        <f t="shared" ref="H13:H21" si="1">G13*2.5</f>
        <v>52.5</v>
      </c>
    </row>
    <row r="14" ht="12.75" customHeight="1">
      <c r="B14" s="64"/>
      <c r="C14" s="64"/>
      <c r="D14" s="66"/>
      <c r="F14" s="63">
        <v>190.0</v>
      </c>
      <c r="G14" s="63">
        <v>6.0</v>
      </c>
      <c r="H14" s="66">
        <f t="shared" si="1"/>
        <v>15</v>
      </c>
    </row>
    <row r="15" ht="12.75" customHeight="1">
      <c r="B15" s="64"/>
      <c r="C15" s="64"/>
      <c r="D15" s="66"/>
      <c r="F15" s="63"/>
      <c r="G15" s="63"/>
      <c r="H15" s="66">
        <f t="shared" si="1"/>
        <v>0</v>
      </c>
    </row>
    <row r="16" ht="12.75" customHeight="1">
      <c r="B16" s="64">
        <v>2598.0</v>
      </c>
      <c r="C16" s="64">
        <v>100.0</v>
      </c>
      <c r="D16" s="66">
        <f t="shared" ref="D16:D39" si="2">$G$8*C16</f>
        <v>500</v>
      </c>
      <c r="F16" s="63">
        <v>190.0</v>
      </c>
      <c r="G16" s="63">
        <v>30.0</v>
      </c>
      <c r="H16" s="66">
        <f t="shared" si="1"/>
        <v>75</v>
      </c>
    </row>
    <row r="17" ht="12.75" customHeight="1">
      <c r="B17" s="64">
        <v>2599.0</v>
      </c>
      <c r="C17" s="64">
        <v>100.0</v>
      </c>
      <c r="D17" s="66">
        <f t="shared" si="2"/>
        <v>500</v>
      </c>
      <c r="F17" s="63"/>
      <c r="G17" s="63"/>
      <c r="H17" s="66">
        <f t="shared" si="1"/>
        <v>0</v>
      </c>
    </row>
    <row r="18" ht="12.75" customHeight="1">
      <c r="B18" s="64">
        <v>2600.0</v>
      </c>
      <c r="C18" s="64">
        <v>100.0</v>
      </c>
      <c r="D18" s="66">
        <f t="shared" si="2"/>
        <v>500</v>
      </c>
      <c r="F18" s="63"/>
      <c r="G18" s="63"/>
      <c r="H18" s="66">
        <f t="shared" si="1"/>
        <v>0</v>
      </c>
    </row>
    <row r="19" ht="12.75" customHeight="1">
      <c r="B19" s="64">
        <v>2601.0</v>
      </c>
      <c r="C19" s="64">
        <v>100.0</v>
      </c>
      <c r="D19" s="66">
        <f t="shared" si="2"/>
        <v>500</v>
      </c>
      <c r="F19" s="63"/>
      <c r="G19" s="63"/>
      <c r="H19" s="66">
        <f t="shared" si="1"/>
        <v>0</v>
      </c>
    </row>
    <row r="20" ht="12.75" customHeight="1">
      <c r="B20" s="64">
        <v>2602.0</v>
      </c>
      <c r="C20" s="64">
        <v>61.0</v>
      </c>
      <c r="D20" s="66">
        <f t="shared" si="2"/>
        <v>305</v>
      </c>
      <c r="F20" s="63"/>
      <c r="G20" s="63"/>
      <c r="H20" s="66">
        <f t="shared" si="1"/>
        <v>0</v>
      </c>
    </row>
    <row r="21" ht="12.75" customHeight="1">
      <c r="B21" s="64"/>
      <c r="C21" s="64"/>
      <c r="D21" s="129">
        <f t="shared" si="2"/>
        <v>0</v>
      </c>
      <c r="F21" s="63"/>
      <c r="G21" s="63"/>
      <c r="H21" s="66">
        <f t="shared" si="1"/>
        <v>0</v>
      </c>
    </row>
    <row r="22" ht="12.75" customHeight="1">
      <c r="B22" s="64">
        <v>2602.0</v>
      </c>
      <c r="C22" s="64">
        <v>39.0</v>
      </c>
      <c r="D22" s="66">
        <f t="shared" si="2"/>
        <v>195</v>
      </c>
      <c r="F22" s="100" t="s">
        <v>27</v>
      </c>
      <c r="G22" s="71">
        <f t="shared" ref="G22:H22" si="3">SUM(G13:G21)</f>
        <v>57</v>
      </c>
      <c r="H22" s="101">
        <f t="shared" si="3"/>
        <v>142.5</v>
      </c>
    </row>
    <row r="23" ht="12.75" customHeight="1">
      <c r="B23" s="64">
        <v>2603.0</v>
      </c>
      <c r="C23" s="64">
        <v>100.0</v>
      </c>
      <c r="D23" s="66">
        <f t="shared" si="2"/>
        <v>500</v>
      </c>
      <c r="F23" s="102"/>
      <c r="G23" s="65"/>
      <c r="H23" s="103"/>
    </row>
    <row r="24" ht="12.75" customHeight="1">
      <c r="B24" s="64">
        <v>2604.0</v>
      </c>
      <c r="C24" s="64">
        <v>100.0</v>
      </c>
      <c r="D24" s="66">
        <f t="shared" si="2"/>
        <v>500</v>
      </c>
      <c r="F24" s="102"/>
      <c r="G24" s="65"/>
      <c r="H24" s="103"/>
    </row>
    <row r="25" ht="12.75" customHeight="1">
      <c r="B25" s="64">
        <v>2605.0</v>
      </c>
      <c r="C25" s="64">
        <v>100.0</v>
      </c>
      <c r="D25" s="66">
        <f t="shared" si="2"/>
        <v>500</v>
      </c>
      <c r="F25" s="98" t="s">
        <v>45</v>
      </c>
      <c r="G25" s="99"/>
      <c r="H25" s="79"/>
    </row>
    <row r="26" ht="12.75" customHeight="1">
      <c r="B26" s="64">
        <v>2606.0</v>
      </c>
      <c r="C26" s="64">
        <v>100.0</v>
      </c>
      <c r="D26" s="66">
        <f t="shared" si="2"/>
        <v>500</v>
      </c>
      <c r="F26" s="98" t="s">
        <v>38</v>
      </c>
      <c r="G26" s="79"/>
      <c r="H26" s="104" t="s">
        <v>46</v>
      </c>
    </row>
    <row r="27" ht="12.75" customHeight="1">
      <c r="B27" s="64">
        <v>2607.0</v>
      </c>
      <c r="C27" s="64">
        <v>100.0</v>
      </c>
      <c r="D27" s="66">
        <f t="shared" si="2"/>
        <v>500</v>
      </c>
      <c r="F27" s="64">
        <v>2597.0</v>
      </c>
      <c r="G27" s="64"/>
      <c r="H27" s="64">
        <v>189.0</v>
      </c>
    </row>
    <row r="28" ht="12.75" customHeight="1">
      <c r="B28" s="64">
        <v>2608.0</v>
      </c>
      <c r="C28" s="64">
        <v>100.0</v>
      </c>
      <c r="D28" s="66">
        <f t="shared" si="2"/>
        <v>500</v>
      </c>
      <c r="F28" s="64">
        <v>2598.0</v>
      </c>
      <c r="G28" s="64"/>
      <c r="H28" s="64"/>
    </row>
    <row r="29" ht="12.75" customHeight="1">
      <c r="B29" s="64">
        <v>2609.0</v>
      </c>
      <c r="C29" s="64">
        <v>53.0</v>
      </c>
      <c r="D29" s="66">
        <f t="shared" si="2"/>
        <v>265</v>
      </c>
      <c r="F29" s="64">
        <v>2599.0</v>
      </c>
      <c r="G29" s="64"/>
      <c r="H29" s="105"/>
    </row>
    <row r="30" ht="12.75" customHeight="1">
      <c r="B30" s="64"/>
      <c r="C30" s="64"/>
      <c r="D30" s="66">
        <f t="shared" si="2"/>
        <v>0</v>
      </c>
      <c r="F30" s="64">
        <v>2600.0</v>
      </c>
      <c r="G30" s="64"/>
      <c r="H30" s="105"/>
    </row>
    <row r="31" ht="12.75" customHeight="1">
      <c r="B31" s="64"/>
      <c r="C31" s="64"/>
      <c r="D31" s="66">
        <f t="shared" si="2"/>
        <v>0</v>
      </c>
      <c r="F31" s="64">
        <v>2601.0</v>
      </c>
      <c r="G31" s="64"/>
      <c r="H31" s="105"/>
    </row>
    <row r="32" ht="12.75" customHeight="1">
      <c r="B32" s="64"/>
      <c r="C32" s="64"/>
      <c r="D32" s="66">
        <f t="shared" si="2"/>
        <v>0</v>
      </c>
      <c r="F32" s="64">
        <v>2602.0</v>
      </c>
      <c r="G32" s="64"/>
      <c r="H32" s="105"/>
    </row>
    <row r="33" ht="12.75" customHeight="1">
      <c r="B33" s="64"/>
      <c r="C33" s="64"/>
      <c r="D33" s="66">
        <f t="shared" si="2"/>
        <v>0</v>
      </c>
      <c r="F33" s="106">
        <v>2603.0</v>
      </c>
      <c r="G33" s="106"/>
      <c r="H33" s="107"/>
    </row>
    <row r="34" ht="12.75" customHeight="1">
      <c r="B34" s="64"/>
      <c r="C34" s="64"/>
      <c r="D34" s="66">
        <f t="shared" si="2"/>
        <v>0</v>
      </c>
      <c r="F34" s="64">
        <v>2604.0</v>
      </c>
      <c r="G34" s="106"/>
      <c r="H34" s="107"/>
    </row>
    <row r="35" ht="12.75" customHeight="1">
      <c r="B35" s="64"/>
      <c r="C35" s="64"/>
      <c r="D35" s="66">
        <f t="shared" si="2"/>
        <v>0</v>
      </c>
      <c r="F35" s="64">
        <v>2605.0</v>
      </c>
      <c r="G35" s="106"/>
      <c r="H35" s="107"/>
    </row>
    <row r="36" ht="12.75" customHeight="1">
      <c r="B36" s="64"/>
      <c r="C36" s="64"/>
      <c r="D36" s="66">
        <f t="shared" si="2"/>
        <v>0</v>
      </c>
      <c r="F36" s="64">
        <v>2606.0</v>
      </c>
      <c r="G36" s="106"/>
      <c r="H36" s="107"/>
    </row>
    <row r="37" ht="12.75" customHeight="1">
      <c r="B37" s="64"/>
      <c r="C37" s="64"/>
      <c r="D37" s="66">
        <f t="shared" si="2"/>
        <v>0</v>
      </c>
      <c r="F37" s="106">
        <v>2607.0</v>
      </c>
      <c r="G37" s="106"/>
      <c r="H37" s="107"/>
    </row>
    <row r="38" ht="12.75" customHeight="1">
      <c r="B38" s="64"/>
      <c r="C38" s="64"/>
      <c r="D38" s="66">
        <f t="shared" si="2"/>
        <v>0</v>
      </c>
      <c r="F38" s="64">
        <v>2608.0</v>
      </c>
      <c r="G38" s="106"/>
      <c r="H38" s="107"/>
    </row>
    <row r="39" ht="12.75" customHeight="1">
      <c r="B39" s="64"/>
      <c r="C39" s="64"/>
      <c r="D39" s="66">
        <f t="shared" si="2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1194</v>
      </c>
      <c r="D40" s="110">
        <f t="shared" si="4"/>
        <v>5970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14734.0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1251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15342.0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608</v>
      </c>
      <c r="F46" s="118">
        <f>F50-F43</f>
        <v>121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16106.0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764</v>
      </c>
      <c r="F50" s="118">
        <f>D49-D42</f>
        <v>1372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6112.5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44640.0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2609.0</v>
      </c>
      <c r="C13" s="64">
        <v>47.0</v>
      </c>
      <c r="D13" s="66">
        <f>$G$8*C13</f>
        <v>235</v>
      </c>
      <c r="F13" s="63">
        <v>190.0</v>
      </c>
      <c r="G13" s="63">
        <v>28.0</v>
      </c>
      <c r="H13" s="66">
        <f t="shared" ref="H13:H21" si="1">G13*2.5</f>
        <v>70</v>
      </c>
    </row>
    <row r="14" ht="12.75" customHeight="1">
      <c r="B14" s="64"/>
      <c r="C14" s="64"/>
      <c r="D14" s="66"/>
      <c r="F14" s="63"/>
      <c r="G14" s="63"/>
      <c r="H14" s="66">
        <f t="shared" si="1"/>
        <v>0</v>
      </c>
    </row>
    <row r="15" ht="12.75" customHeight="1">
      <c r="B15" s="64"/>
      <c r="C15" s="64"/>
      <c r="D15" s="66"/>
      <c r="F15" s="63">
        <v>190.0</v>
      </c>
      <c r="G15" s="63">
        <v>35.0</v>
      </c>
      <c r="H15" s="66">
        <f t="shared" si="1"/>
        <v>87.5</v>
      </c>
    </row>
    <row r="16" ht="12.75" customHeight="1">
      <c r="B16" s="64">
        <v>2610.0</v>
      </c>
      <c r="C16" s="64">
        <v>100.0</v>
      </c>
      <c r="D16" s="66">
        <f t="shared" ref="D16:D39" si="2">$G$8*C16</f>
        <v>500</v>
      </c>
      <c r="F16" s="63">
        <v>191.0</v>
      </c>
      <c r="G16" s="63">
        <v>31.0</v>
      </c>
      <c r="H16" s="66">
        <f t="shared" si="1"/>
        <v>77.5</v>
      </c>
    </row>
    <row r="17" ht="12.75" customHeight="1">
      <c r="B17" s="64">
        <v>2611.0</v>
      </c>
      <c r="C17" s="64">
        <v>100.0</v>
      </c>
      <c r="D17" s="66">
        <f t="shared" si="2"/>
        <v>500</v>
      </c>
      <c r="F17" s="63"/>
      <c r="G17" s="63"/>
      <c r="H17" s="66">
        <f t="shared" si="1"/>
        <v>0</v>
      </c>
    </row>
    <row r="18" ht="12.75" customHeight="1">
      <c r="B18" s="64">
        <v>2612.0</v>
      </c>
      <c r="C18" s="64">
        <v>100.0</v>
      </c>
      <c r="D18" s="66">
        <f t="shared" si="2"/>
        <v>500</v>
      </c>
      <c r="F18" s="63"/>
      <c r="G18" s="63"/>
      <c r="H18" s="66">
        <f t="shared" si="1"/>
        <v>0</v>
      </c>
    </row>
    <row r="19" ht="12.75" customHeight="1">
      <c r="B19" s="64">
        <v>2613.0</v>
      </c>
      <c r="C19" s="64">
        <v>100.0</v>
      </c>
      <c r="D19" s="66">
        <f t="shared" si="2"/>
        <v>500</v>
      </c>
      <c r="F19" s="63"/>
      <c r="G19" s="63"/>
      <c r="H19" s="66">
        <f t="shared" si="1"/>
        <v>0</v>
      </c>
    </row>
    <row r="20" ht="12.75" customHeight="1">
      <c r="B20" s="64">
        <v>2614.0</v>
      </c>
      <c r="C20" s="64">
        <v>100.0</v>
      </c>
      <c r="D20" s="66">
        <f t="shared" si="2"/>
        <v>500</v>
      </c>
      <c r="F20" s="63"/>
      <c r="G20" s="63"/>
      <c r="H20" s="66">
        <f t="shared" si="1"/>
        <v>0</v>
      </c>
    </row>
    <row r="21" ht="12.75" customHeight="1">
      <c r="B21" s="64">
        <v>2615.0</v>
      </c>
      <c r="C21" s="64">
        <v>100.0</v>
      </c>
      <c r="D21" s="129">
        <f t="shared" si="2"/>
        <v>500</v>
      </c>
      <c r="F21" s="63"/>
      <c r="G21" s="63"/>
      <c r="H21" s="66">
        <f t="shared" si="1"/>
        <v>0</v>
      </c>
    </row>
    <row r="22" ht="12.75" customHeight="1">
      <c r="B22" s="64">
        <v>2616.0</v>
      </c>
      <c r="C22" s="64">
        <v>100.0</v>
      </c>
      <c r="D22" s="66">
        <f t="shared" si="2"/>
        <v>500</v>
      </c>
      <c r="F22" s="100" t="s">
        <v>27</v>
      </c>
      <c r="G22" s="71">
        <f t="shared" ref="G22:H22" si="3">SUM(G13:G21)</f>
        <v>94</v>
      </c>
      <c r="H22" s="101">
        <f t="shared" si="3"/>
        <v>235</v>
      </c>
    </row>
    <row r="23" ht="12.75" customHeight="1">
      <c r="B23" s="64">
        <v>2617.0</v>
      </c>
      <c r="C23" s="64">
        <v>45.0</v>
      </c>
      <c r="D23" s="66">
        <f t="shared" si="2"/>
        <v>225</v>
      </c>
      <c r="F23" s="102"/>
      <c r="G23" s="65"/>
      <c r="H23" s="103"/>
    </row>
    <row r="24" ht="12.75" customHeight="1">
      <c r="B24" s="64"/>
      <c r="C24" s="64"/>
      <c r="D24" s="66">
        <f t="shared" si="2"/>
        <v>0</v>
      </c>
      <c r="F24" s="102"/>
      <c r="G24" s="65"/>
      <c r="H24" s="103"/>
    </row>
    <row r="25" ht="12.75" customHeight="1">
      <c r="B25" s="64">
        <v>2617.0</v>
      </c>
      <c r="C25" s="64">
        <v>55.0</v>
      </c>
      <c r="D25" s="66">
        <f t="shared" si="2"/>
        <v>275</v>
      </c>
      <c r="F25" s="98" t="s">
        <v>45</v>
      </c>
      <c r="G25" s="99"/>
      <c r="H25" s="79"/>
    </row>
    <row r="26" ht="12.75" customHeight="1">
      <c r="B26" s="64">
        <v>2618.0</v>
      </c>
      <c r="C26" s="64">
        <v>100.0</v>
      </c>
      <c r="D26" s="66">
        <f t="shared" si="2"/>
        <v>500</v>
      </c>
      <c r="F26" s="98" t="s">
        <v>38</v>
      </c>
      <c r="G26" s="79"/>
      <c r="H26" s="104" t="s">
        <v>46</v>
      </c>
    </row>
    <row r="27" ht="12.75" customHeight="1">
      <c r="B27" s="64">
        <v>2619.0</v>
      </c>
      <c r="C27" s="64">
        <v>100.0</v>
      </c>
      <c r="D27" s="66">
        <f t="shared" si="2"/>
        <v>500</v>
      </c>
      <c r="F27" s="64">
        <v>2609.0</v>
      </c>
      <c r="G27" s="64">
        <v>2621.0</v>
      </c>
      <c r="H27" s="64">
        <v>190.0</v>
      </c>
    </row>
    <row r="28" ht="12.75" customHeight="1">
      <c r="B28" s="64">
        <v>2620.0</v>
      </c>
      <c r="C28" s="64">
        <v>100.0</v>
      </c>
      <c r="D28" s="66">
        <f t="shared" si="2"/>
        <v>500</v>
      </c>
      <c r="F28" s="64">
        <v>2610.0</v>
      </c>
      <c r="G28" s="64">
        <v>2622.0</v>
      </c>
      <c r="H28" s="64"/>
    </row>
    <row r="29" ht="12.75" customHeight="1">
      <c r="B29" s="64">
        <v>2651.0</v>
      </c>
      <c r="C29" s="64">
        <v>100.0</v>
      </c>
      <c r="D29" s="66">
        <f t="shared" si="2"/>
        <v>500</v>
      </c>
      <c r="F29" s="64">
        <v>2611.0</v>
      </c>
      <c r="G29" s="64">
        <v>2623.0</v>
      </c>
      <c r="H29" s="105"/>
    </row>
    <row r="30" ht="12.75" customHeight="1">
      <c r="B30" s="64">
        <v>2652.0</v>
      </c>
      <c r="C30" s="64">
        <v>100.0</v>
      </c>
      <c r="D30" s="66">
        <f t="shared" si="2"/>
        <v>500</v>
      </c>
      <c r="F30" s="64">
        <v>2612.0</v>
      </c>
      <c r="G30" s="64"/>
      <c r="H30" s="105"/>
    </row>
    <row r="31" ht="12.75" customHeight="1">
      <c r="B31" s="64">
        <v>2621.0</v>
      </c>
      <c r="C31" s="64">
        <v>100.0</v>
      </c>
      <c r="D31" s="66">
        <f t="shared" si="2"/>
        <v>500</v>
      </c>
      <c r="F31" s="64">
        <v>2613.0</v>
      </c>
      <c r="G31" s="64"/>
      <c r="H31" s="105"/>
    </row>
    <row r="32" ht="12.75" customHeight="1">
      <c r="B32" s="64">
        <v>2622.0</v>
      </c>
      <c r="C32" s="64">
        <v>100.0</v>
      </c>
      <c r="D32" s="66">
        <f t="shared" si="2"/>
        <v>500</v>
      </c>
      <c r="F32" s="64">
        <v>2614.0</v>
      </c>
      <c r="G32" s="64"/>
      <c r="H32" s="105"/>
    </row>
    <row r="33" ht="12.75" customHeight="1">
      <c r="B33" s="64">
        <v>2623.0</v>
      </c>
      <c r="C33" s="64">
        <v>100.0</v>
      </c>
      <c r="D33" s="66">
        <f t="shared" si="2"/>
        <v>500</v>
      </c>
      <c r="F33" s="106">
        <v>2615.0</v>
      </c>
      <c r="G33" s="106"/>
      <c r="H33" s="107"/>
    </row>
    <row r="34" ht="12.75" customHeight="1">
      <c r="B34" s="64">
        <v>2624.0</v>
      </c>
      <c r="C34" s="64">
        <v>22.0</v>
      </c>
      <c r="D34" s="66">
        <f t="shared" si="2"/>
        <v>110</v>
      </c>
      <c r="F34" s="64">
        <v>2616.0</v>
      </c>
      <c r="G34" s="106"/>
      <c r="H34" s="107"/>
    </row>
    <row r="35" ht="12.75" customHeight="1">
      <c r="B35" s="64"/>
      <c r="C35" s="64"/>
      <c r="D35" s="66">
        <f t="shared" si="2"/>
        <v>0</v>
      </c>
      <c r="F35" s="64">
        <v>2617.0</v>
      </c>
      <c r="G35" s="106"/>
      <c r="H35" s="107"/>
    </row>
    <row r="36" ht="12.75" customHeight="1">
      <c r="B36" s="64"/>
      <c r="C36" s="64"/>
      <c r="D36" s="66">
        <f t="shared" si="2"/>
        <v>0</v>
      </c>
      <c r="F36" s="64">
        <v>2618.0</v>
      </c>
      <c r="G36" s="106"/>
      <c r="H36" s="107"/>
    </row>
    <row r="37" ht="12.75" customHeight="1">
      <c r="B37" s="64"/>
      <c r="C37" s="64"/>
      <c r="D37" s="66">
        <f t="shared" si="2"/>
        <v>0</v>
      </c>
      <c r="F37" s="106">
        <v>2619.0</v>
      </c>
      <c r="G37" s="106"/>
      <c r="H37" s="107"/>
    </row>
    <row r="38" ht="12.75" customHeight="1">
      <c r="B38" s="64"/>
      <c r="C38" s="64"/>
      <c r="D38" s="66">
        <f t="shared" si="2"/>
        <v>0</v>
      </c>
      <c r="F38" s="64">
        <v>2651.0</v>
      </c>
      <c r="G38" s="106"/>
      <c r="H38" s="107"/>
    </row>
    <row r="39" ht="12.75" customHeight="1">
      <c r="B39" s="64"/>
      <c r="C39" s="64"/>
      <c r="D39" s="66">
        <f t="shared" si="2"/>
        <v>0</v>
      </c>
      <c r="F39" s="64">
        <v>2652.0</v>
      </c>
      <c r="G39" s="64"/>
      <c r="H39" s="64"/>
    </row>
    <row r="40" ht="12.75" customHeight="1">
      <c r="B40" s="108" t="s">
        <v>27</v>
      </c>
      <c r="C40" s="109">
        <f t="shared" ref="C40:D40" si="4">SUM(C13:C39)</f>
        <v>1669</v>
      </c>
      <c r="D40" s="110">
        <f t="shared" si="4"/>
        <v>8345</v>
      </c>
      <c r="F40" s="64">
        <v>2620.0</v>
      </c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16106.0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1763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17019.0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913</v>
      </c>
      <c r="F46" s="118">
        <f>F50-F43</f>
        <v>138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18007.0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988</v>
      </c>
      <c r="F50" s="118">
        <f>D49-D42</f>
        <v>1901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8580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1.13"/>
    <col customWidth="1" min="8" max="8" width="39.38"/>
  </cols>
  <sheetData>
    <row r="1">
      <c r="A1" s="1"/>
    </row>
    <row r="2">
      <c r="A2" s="3" t="s">
        <v>0</v>
      </c>
    </row>
    <row r="3">
      <c r="A3" s="4" t="s">
        <v>1</v>
      </c>
    </row>
    <row r="4">
      <c r="A4" s="4" t="s">
        <v>2</v>
      </c>
    </row>
    <row r="5">
      <c r="A5" s="5"/>
      <c r="B5" s="5"/>
      <c r="C5" s="5"/>
      <c r="D5" s="5"/>
      <c r="E5" s="5"/>
      <c r="F5" s="5"/>
      <c r="G5" s="5"/>
      <c r="H5" s="6"/>
    </row>
    <row r="6">
      <c r="A6" s="7" t="s">
        <v>3</v>
      </c>
    </row>
    <row r="7">
      <c r="A7" s="8" t="s">
        <v>28</v>
      </c>
    </row>
    <row r="8">
      <c r="A8" s="9" t="s">
        <v>5</v>
      </c>
    </row>
    <row r="9">
      <c r="A9" s="55" t="s">
        <v>29</v>
      </c>
      <c r="G9" s="56">
        <v>37389.0</v>
      </c>
      <c r="H9" s="56"/>
    </row>
    <row r="10">
      <c r="A10" s="55" t="s">
        <v>30</v>
      </c>
      <c r="G10" s="56">
        <v>39191.45</v>
      </c>
      <c r="H10" s="57"/>
    </row>
    <row r="11">
      <c r="A11" s="55" t="s">
        <v>31</v>
      </c>
      <c r="G11" s="56">
        <v>96721.11</v>
      </c>
      <c r="H11" s="56"/>
    </row>
    <row r="12">
      <c r="A12" s="58" t="s">
        <v>32</v>
      </c>
      <c r="G12" s="59">
        <f>SUM(G9:G11)</f>
        <v>173301.56</v>
      </c>
      <c r="H12" s="56"/>
    </row>
    <row r="13">
      <c r="G13" s="56"/>
      <c r="H13" s="56"/>
    </row>
    <row r="14">
      <c r="G14" s="56"/>
      <c r="H14" s="56"/>
    </row>
    <row r="15">
      <c r="G15" s="56"/>
      <c r="H15" s="56"/>
    </row>
    <row r="16">
      <c r="G16" s="56"/>
      <c r="H16" s="56"/>
    </row>
    <row r="17">
      <c r="G17" s="56"/>
      <c r="H17" s="56"/>
    </row>
    <row r="18">
      <c r="G18" s="56"/>
      <c r="H18" s="56"/>
    </row>
    <row r="19">
      <c r="G19" s="56"/>
      <c r="H19" s="56"/>
    </row>
    <row r="20">
      <c r="G20" s="56"/>
    </row>
  </sheetData>
  <mergeCells count="18">
    <mergeCell ref="A1:H1"/>
    <mergeCell ref="A2:H2"/>
    <mergeCell ref="A3:H3"/>
    <mergeCell ref="A4:H4"/>
    <mergeCell ref="A6:H6"/>
    <mergeCell ref="A7:H7"/>
    <mergeCell ref="A8:H8"/>
    <mergeCell ref="A16:F16"/>
    <mergeCell ref="A17:F17"/>
    <mergeCell ref="A18:F18"/>
    <mergeCell ref="A19:F19"/>
    <mergeCell ref="A9:F9"/>
    <mergeCell ref="A10:F10"/>
    <mergeCell ref="A11:F11"/>
    <mergeCell ref="A12:F12"/>
    <mergeCell ref="A13:F13"/>
    <mergeCell ref="A14:F14"/>
    <mergeCell ref="A15:F15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44642.0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2624.0</v>
      </c>
      <c r="C13" s="64">
        <v>78.0</v>
      </c>
      <c r="D13" s="66">
        <f>$G$8*C13</f>
        <v>390</v>
      </c>
      <c r="F13" s="63">
        <v>192.0</v>
      </c>
      <c r="G13" s="63">
        <v>16.0</v>
      </c>
      <c r="H13" s="66">
        <f t="shared" ref="H13:H21" si="1">G13*2.5</f>
        <v>40</v>
      </c>
    </row>
    <row r="14" ht="12.75" customHeight="1">
      <c r="B14" s="64"/>
      <c r="C14" s="64"/>
      <c r="D14" s="66"/>
      <c r="F14" s="63"/>
      <c r="G14" s="63"/>
      <c r="H14" s="66">
        <f t="shared" si="1"/>
        <v>0</v>
      </c>
    </row>
    <row r="15" ht="12.75" customHeight="1">
      <c r="B15" s="64"/>
      <c r="C15" s="64"/>
      <c r="D15" s="66"/>
      <c r="F15" s="63">
        <v>192.0</v>
      </c>
      <c r="G15" s="63">
        <v>47.0</v>
      </c>
      <c r="H15" s="66">
        <f t="shared" si="1"/>
        <v>117.5</v>
      </c>
    </row>
    <row r="16" ht="12.75" customHeight="1">
      <c r="B16" s="64">
        <v>2625.0</v>
      </c>
      <c r="C16" s="64">
        <v>78.0</v>
      </c>
      <c r="D16" s="66">
        <f t="shared" ref="D16:D39" si="2">$G$8*C16</f>
        <v>390</v>
      </c>
      <c r="F16" s="63"/>
      <c r="G16" s="63"/>
      <c r="H16" s="66">
        <f t="shared" si="1"/>
        <v>0</v>
      </c>
    </row>
    <row r="17" ht="12.75" customHeight="1">
      <c r="B17" s="64"/>
      <c r="C17" s="64"/>
      <c r="D17" s="66">
        <f t="shared" si="2"/>
        <v>0</v>
      </c>
      <c r="F17" s="63"/>
      <c r="G17" s="63"/>
      <c r="H17" s="66">
        <f t="shared" si="1"/>
        <v>0</v>
      </c>
    </row>
    <row r="18" ht="12.75" customHeight="1">
      <c r="B18" s="64">
        <v>2625.0</v>
      </c>
      <c r="C18" s="64">
        <v>22.0</v>
      </c>
      <c r="D18" s="66">
        <f t="shared" si="2"/>
        <v>110</v>
      </c>
      <c r="F18" s="63"/>
      <c r="G18" s="63"/>
      <c r="H18" s="66">
        <f t="shared" si="1"/>
        <v>0</v>
      </c>
    </row>
    <row r="19" ht="12.75" customHeight="1">
      <c r="B19" s="64">
        <v>2626.0</v>
      </c>
      <c r="C19" s="64">
        <v>100.0</v>
      </c>
      <c r="D19" s="66">
        <f t="shared" si="2"/>
        <v>500</v>
      </c>
      <c r="F19" s="63"/>
      <c r="G19" s="63"/>
      <c r="H19" s="66">
        <f t="shared" si="1"/>
        <v>0</v>
      </c>
    </row>
    <row r="20" ht="12.75" customHeight="1">
      <c r="B20" s="64">
        <v>2627.0</v>
      </c>
      <c r="C20" s="64">
        <v>99.0</v>
      </c>
      <c r="D20" s="66">
        <f t="shared" si="2"/>
        <v>495</v>
      </c>
      <c r="F20" s="63"/>
      <c r="G20" s="63"/>
      <c r="H20" s="66">
        <f t="shared" si="1"/>
        <v>0</v>
      </c>
    </row>
    <row r="21" ht="12.75" customHeight="1">
      <c r="B21" s="64">
        <v>2628.0</v>
      </c>
      <c r="C21" s="64">
        <v>100.0</v>
      </c>
      <c r="D21" s="129">
        <f t="shared" si="2"/>
        <v>500</v>
      </c>
      <c r="F21" s="63"/>
      <c r="G21" s="63"/>
      <c r="H21" s="66">
        <f t="shared" si="1"/>
        <v>0</v>
      </c>
    </row>
    <row r="22" ht="12.75" customHeight="1">
      <c r="B22" s="64">
        <v>2629.0</v>
      </c>
      <c r="C22" s="64">
        <v>100.0</v>
      </c>
      <c r="D22" s="66">
        <f t="shared" si="2"/>
        <v>500</v>
      </c>
      <c r="F22" s="100" t="s">
        <v>27</v>
      </c>
      <c r="G22" s="71">
        <f t="shared" ref="G22:H22" si="3">SUM(G13:G21)</f>
        <v>63</v>
      </c>
      <c r="H22" s="101">
        <f t="shared" si="3"/>
        <v>157.5</v>
      </c>
    </row>
    <row r="23" ht="12.75" customHeight="1">
      <c r="B23" s="64">
        <v>2630.0</v>
      </c>
      <c r="C23" s="64">
        <v>97.0</v>
      </c>
      <c r="D23" s="66">
        <f t="shared" si="2"/>
        <v>485</v>
      </c>
      <c r="F23" s="102"/>
      <c r="G23" s="65"/>
      <c r="H23" s="103"/>
    </row>
    <row r="24" ht="12.75" customHeight="1">
      <c r="B24" s="64"/>
      <c r="C24" s="64"/>
      <c r="D24" s="66">
        <f t="shared" si="2"/>
        <v>0</v>
      </c>
      <c r="F24" s="102"/>
      <c r="G24" s="65"/>
      <c r="H24" s="103"/>
    </row>
    <row r="25" ht="12.75" customHeight="1">
      <c r="B25" s="64"/>
      <c r="C25" s="64"/>
      <c r="D25" s="66">
        <f t="shared" si="2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2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2"/>
        <v>0</v>
      </c>
      <c r="F27" s="64">
        <v>2624.0</v>
      </c>
      <c r="G27" s="64"/>
      <c r="H27" s="64"/>
    </row>
    <row r="28" ht="12.75" customHeight="1">
      <c r="B28" s="64"/>
      <c r="C28" s="64"/>
      <c r="D28" s="66">
        <f t="shared" si="2"/>
        <v>0</v>
      </c>
      <c r="F28" s="64">
        <v>2625.0</v>
      </c>
      <c r="G28" s="64"/>
      <c r="H28" s="64"/>
    </row>
    <row r="29" ht="12.75" customHeight="1">
      <c r="B29" s="64"/>
      <c r="C29" s="64"/>
      <c r="D29" s="66">
        <f t="shared" si="2"/>
        <v>0</v>
      </c>
      <c r="F29" s="64">
        <v>2626.0</v>
      </c>
      <c r="G29" s="64"/>
      <c r="H29" s="105"/>
    </row>
    <row r="30" ht="12.75" customHeight="1">
      <c r="B30" s="64"/>
      <c r="C30" s="64"/>
      <c r="D30" s="66">
        <f t="shared" si="2"/>
        <v>0</v>
      </c>
      <c r="F30" s="64">
        <v>2627.0</v>
      </c>
      <c r="G30" s="64"/>
      <c r="H30" s="105"/>
    </row>
    <row r="31" ht="12.75" customHeight="1">
      <c r="B31" s="64"/>
      <c r="C31" s="64"/>
      <c r="D31" s="66">
        <f t="shared" si="2"/>
        <v>0</v>
      </c>
      <c r="F31" s="64">
        <v>2628.0</v>
      </c>
      <c r="G31" s="64"/>
      <c r="H31" s="105"/>
    </row>
    <row r="32" ht="12.75" customHeight="1">
      <c r="B32" s="64"/>
      <c r="C32" s="64"/>
      <c r="D32" s="66">
        <f t="shared" si="2"/>
        <v>0</v>
      </c>
      <c r="F32" s="64">
        <v>2629.0</v>
      </c>
      <c r="G32" s="64"/>
      <c r="H32" s="105"/>
    </row>
    <row r="33" ht="12.75" customHeight="1">
      <c r="B33" s="64"/>
      <c r="C33" s="64"/>
      <c r="D33" s="66">
        <f t="shared" si="2"/>
        <v>0</v>
      </c>
      <c r="F33" s="106"/>
      <c r="G33" s="106"/>
      <c r="H33" s="107"/>
    </row>
    <row r="34" ht="12.75" customHeight="1">
      <c r="B34" s="64"/>
      <c r="C34" s="64"/>
      <c r="D34" s="66">
        <f t="shared" si="2"/>
        <v>0</v>
      </c>
      <c r="F34" s="64"/>
      <c r="G34" s="106"/>
      <c r="H34" s="107"/>
    </row>
    <row r="35" ht="12.75" customHeight="1">
      <c r="B35" s="64"/>
      <c r="C35" s="64"/>
      <c r="D35" s="66">
        <f t="shared" si="2"/>
        <v>0</v>
      </c>
      <c r="F35" s="64"/>
      <c r="G35" s="106"/>
      <c r="H35" s="107"/>
    </row>
    <row r="36" ht="12.75" customHeight="1">
      <c r="B36" s="64"/>
      <c r="C36" s="64"/>
      <c r="D36" s="66">
        <f t="shared" si="2"/>
        <v>0</v>
      </c>
      <c r="F36" s="64"/>
      <c r="G36" s="106"/>
      <c r="H36" s="107"/>
    </row>
    <row r="37" ht="12.75" customHeight="1">
      <c r="B37" s="64"/>
      <c r="C37" s="64"/>
      <c r="D37" s="66">
        <f t="shared" si="2"/>
        <v>0</v>
      </c>
      <c r="F37" s="106"/>
      <c r="G37" s="106"/>
      <c r="H37" s="107"/>
    </row>
    <row r="38" ht="12.75" customHeight="1">
      <c r="B38" s="64"/>
      <c r="C38" s="64"/>
      <c r="D38" s="66">
        <f t="shared" si="2"/>
        <v>0</v>
      </c>
      <c r="F38" s="64"/>
      <c r="G38" s="106"/>
      <c r="H38" s="107"/>
    </row>
    <row r="39" ht="12.75" customHeight="1">
      <c r="B39" s="64"/>
      <c r="C39" s="64"/>
      <c r="D39" s="66">
        <f t="shared" si="2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674</v>
      </c>
      <c r="D40" s="110">
        <f t="shared" si="4"/>
        <v>3370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18007.0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737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18275.0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268</v>
      </c>
      <c r="F46" s="118">
        <f>F50-F43</f>
        <v>149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18893.0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618</v>
      </c>
      <c r="F50" s="118">
        <f>D49-D42</f>
        <v>886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3527.5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44643.0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2630.0</v>
      </c>
      <c r="C13" s="64">
        <v>3.0</v>
      </c>
      <c r="D13" s="66">
        <f>$G$8*C13</f>
        <v>15</v>
      </c>
      <c r="F13" s="63">
        <v>192.0</v>
      </c>
      <c r="G13" s="63">
        <v>6.0</v>
      </c>
      <c r="H13" s="66">
        <f t="shared" ref="H13:H21" si="1">G13*2.5</f>
        <v>15</v>
      </c>
    </row>
    <row r="14" ht="12.75" customHeight="1">
      <c r="B14" s="64"/>
      <c r="C14" s="64"/>
      <c r="D14" s="66"/>
      <c r="F14" s="63"/>
      <c r="G14" s="63"/>
      <c r="H14" s="66">
        <f t="shared" si="1"/>
        <v>0</v>
      </c>
    </row>
    <row r="15" ht="12.75" customHeight="1">
      <c r="B15" s="64"/>
      <c r="C15" s="64"/>
      <c r="D15" s="66"/>
      <c r="F15" s="63">
        <v>192.0</v>
      </c>
      <c r="G15" s="63">
        <v>1.0</v>
      </c>
      <c r="H15" s="66">
        <f t="shared" si="1"/>
        <v>2.5</v>
      </c>
    </row>
    <row r="16" ht="12.75" customHeight="1">
      <c r="B16" s="64">
        <v>2631.0</v>
      </c>
      <c r="C16" s="64">
        <v>100.0</v>
      </c>
      <c r="D16" s="66">
        <f t="shared" ref="D16:D39" si="2">$G$8*C16</f>
        <v>500</v>
      </c>
      <c r="F16" s="63">
        <v>193.0</v>
      </c>
      <c r="G16" s="63">
        <v>31.0</v>
      </c>
      <c r="H16" s="66">
        <f t="shared" si="1"/>
        <v>77.5</v>
      </c>
    </row>
    <row r="17" ht="12.75" customHeight="1">
      <c r="B17" s="64">
        <v>2632.0</v>
      </c>
      <c r="C17" s="64">
        <v>3.0</v>
      </c>
      <c r="D17" s="66">
        <f t="shared" si="2"/>
        <v>15</v>
      </c>
      <c r="F17" s="63"/>
      <c r="G17" s="63"/>
      <c r="H17" s="66">
        <f t="shared" si="1"/>
        <v>0</v>
      </c>
    </row>
    <row r="18" ht="12.75" customHeight="1">
      <c r="B18" s="64"/>
      <c r="C18" s="64"/>
      <c r="D18" s="66">
        <f t="shared" si="2"/>
        <v>0</v>
      </c>
      <c r="F18" s="63"/>
      <c r="G18" s="63"/>
      <c r="H18" s="66">
        <f t="shared" si="1"/>
        <v>0</v>
      </c>
    </row>
    <row r="19" ht="12.75" customHeight="1">
      <c r="B19" s="64">
        <v>2632.0</v>
      </c>
      <c r="C19" s="64">
        <v>97.0</v>
      </c>
      <c r="D19" s="66">
        <f t="shared" si="2"/>
        <v>485</v>
      </c>
      <c r="F19" s="63"/>
      <c r="G19" s="63"/>
      <c r="H19" s="66">
        <f t="shared" si="1"/>
        <v>0</v>
      </c>
    </row>
    <row r="20" ht="12.75" customHeight="1">
      <c r="B20" s="64">
        <v>2633.0</v>
      </c>
      <c r="C20" s="64">
        <v>100.0</v>
      </c>
      <c r="D20" s="66">
        <f t="shared" si="2"/>
        <v>500</v>
      </c>
      <c r="F20" s="63"/>
      <c r="G20" s="63"/>
      <c r="H20" s="66">
        <f t="shared" si="1"/>
        <v>0</v>
      </c>
    </row>
    <row r="21" ht="12.75" customHeight="1">
      <c r="B21" s="64">
        <v>2634.0</v>
      </c>
      <c r="C21" s="64">
        <v>100.0</v>
      </c>
      <c r="D21" s="129">
        <f t="shared" si="2"/>
        <v>500</v>
      </c>
      <c r="F21" s="63"/>
      <c r="G21" s="63"/>
      <c r="H21" s="66">
        <f t="shared" si="1"/>
        <v>0</v>
      </c>
    </row>
    <row r="22" ht="12.75" customHeight="1">
      <c r="B22" s="64">
        <v>2635.0</v>
      </c>
      <c r="C22" s="64">
        <v>56.0</v>
      </c>
      <c r="D22" s="66">
        <f t="shared" si="2"/>
        <v>280</v>
      </c>
      <c r="F22" s="100" t="s">
        <v>27</v>
      </c>
      <c r="G22" s="71">
        <f t="shared" ref="G22:H22" si="3">SUM(G13:G21)</f>
        <v>38</v>
      </c>
      <c r="H22" s="101">
        <f t="shared" si="3"/>
        <v>95</v>
      </c>
    </row>
    <row r="23" ht="12.75" customHeight="1">
      <c r="B23" s="64"/>
      <c r="C23" s="64"/>
      <c r="D23" s="66">
        <f t="shared" si="2"/>
        <v>0</v>
      </c>
      <c r="F23" s="102"/>
      <c r="G23" s="65"/>
      <c r="H23" s="103"/>
    </row>
    <row r="24" ht="12.75" customHeight="1">
      <c r="B24" s="64"/>
      <c r="C24" s="64"/>
      <c r="D24" s="66">
        <f t="shared" si="2"/>
        <v>0</v>
      </c>
      <c r="F24" s="102"/>
      <c r="G24" s="65"/>
      <c r="H24" s="103"/>
    </row>
    <row r="25" ht="12.75" customHeight="1">
      <c r="B25" s="64"/>
      <c r="C25" s="64"/>
      <c r="D25" s="66">
        <f t="shared" si="2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2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2"/>
        <v>0</v>
      </c>
      <c r="F27" s="64">
        <v>2630.0</v>
      </c>
      <c r="G27" s="64"/>
      <c r="H27" s="64">
        <v>192.0</v>
      </c>
    </row>
    <row r="28" ht="12.75" customHeight="1">
      <c r="B28" s="64"/>
      <c r="C28" s="64"/>
      <c r="D28" s="66">
        <f t="shared" si="2"/>
        <v>0</v>
      </c>
      <c r="F28" s="64">
        <v>2631.0</v>
      </c>
      <c r="G28" s="64"/>
      <c r="H28" s="64"/>
    </row>
    <row r="29" ht="12.75" customHeight="1">
      <c r="B29" s="64"/>
      <c r="C29" s="64"/>
      <c r="D29" s="66">
        <f t="shared" si="2"/>
        <v>0</v>
      </c>
      <c r="F29" s="64">
        <v>2632.0</v>
      </c>
      <c r="G29" s="64"/>
      <c r="H29" s="105"/>
    </row>
    <row r="30" ht="12.75" customHeight="1">
      <c r="B30" s="64"/>
      <c r="C30" s="64"/>
      <c r="D30" s="66">
        <f t="shared" si="2"/>
        <v>0</v>
      </c>
      <c r="F30" s="64">
        <v>2633.0</v>
      </c>
      <c r="G30" s="64"/>
      <c r="H30" s="105"/>
    </row>
    <row r="31" ht="12.75" customHeight="1">
      <c r="B31" s="64"/>
      <c r="C31" s="64"/>
      <c r="D31" s="66">
        <f t="shared" si="2"/>
        <v>0</v>
      </c>
      <c r="F31" s="64">
        <v>2634.0</v>
      </c>
      <c r="G31" s="64"/>
      <c r="H31" s="105"/>
    </row>
    <row r="32" ht="12.75" customHeight="1">
      <c r="B32" s="64"/>
      <c r="C32" s="64"/>
      <c r="D32" s="66">
        <f t="shared" si="2"/>
        <v>0</v>
      </c>
      <c r="F32" s="64"/>
      <c r="G32" s="64"/>
      <c r="H32" s="105"/>
    </row>
    <row r="33" ht="12.75" customHeight="1">
      <c r="B33" s="64"/>
      <c r="C33" s="64"/>
      <c r="D33" s="66">
        <f t="shared" si="2"/>
        <v>0</v>
      </c>
      <c r="F33" s="106"/>
      <c r="G33" s="106"/>
      <c r="H33" s="107"/>
    </row>
    <row r="34" ht="12.75" customHeight="1">
      <c r="B34" s="64"/>
      <c r="C34" s="64"/>
      <c r="D34" s="66">
        <f t="shared" si="2"/>
        <v>0</v>
      </c>
      <c r="F34" s="64"/>
      <c r="G34" s="106"/>
      <c r="H34" s="107"/>
    </row>
    <row r="35" ht="12.75" customHeight="1">
      <c r="B35" s="64"/>
      <c r="C35" s="64"/>
      <c r="D35" s="66">
        <f t="shared" si="2"/>
        <v>0</v>
      </c>
      <c r="F35" s="64"/>
      <c r="G35" s="106"/>
      <c r="H35" s="107"/>
    </row>
    <row r="36" ht="12.75" customHeight="1">
      <c r="B36" s="64"/>
      <c r="C36" s="64"/>
      <c r="D36" s="66">
        <f t="shared" si="2"/>
        <v>0</v>
      </c>
      <c r="F36" s="64"/>
      <c r="G36" s="106"/>
      <c r="H36" s="107"/>
    </row>
    <row r="37" ht="12.75" customHeight="1">
      <c r="B37" s="64"/>
      <c r="C37" s="64"/>
      <c r="D37" s="66">
        <f t="shared" si="2"/>
        <v>0</v>
      </c>
      <c r="F37" s="106"/>
      <c r="G37" s="106"/>
      <c r="H37" s="107"/>
    </row>
    <row r="38" ht="12.75" customHeight="1">
      <c r="B38" s="64"/>
      <c r="C38" s="64"/>
      <c r="D38" s="66">
        <f t="shared" si="2"/>
        <v>0</v>
      </c>
      <c r="F38" s="64"/>
      <c r="G38" s="106"/>
      <c r="H38" s="107"/>
    </row>
    <row r="39" ht="12.75" customHeight="1">
      <c r="B39" s="64"/>
      <c r="C39" s="64"/>
      <c r="D39" s="66">
        <f t="shared" si="2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459</v>
      </c>
      <c r="D40" s="110">
        <f t="shared" si="4"/>
        <v>2295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18893.0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497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19167.0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274</v>
      </c>
      <c r="F46" s="118">
        <f>F50-F43</f>
        <v>208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19598.0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431</v>
      </c>
      <c r="F50" s="118">
        <f>D49-D42</f>
        <v>705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2390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44644.0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2635.0</v>
      </c>
      <c r="C13" s="64">
        <v>44.0</v>
      </c>
      <c r="D13" s="66">
        <f t="shared" ref="D13:D39" si="1">$G$8*C13</f>
        <v>220</v>
      </c>
      <c r="F13" s="63">
        <v>193.0</v>
      </c>
      <c r="G13" s="63">
        <v>10.0</v>
      </c>
      <c r="H13" s="66">
        <f t="shared" ref="H13:H21" si="2">G13*2.5</f>
        <v>25</v>
      </c>
    </row>
    <row r="14" ht="12.75" customHeight="1">
      <c r="B14" s="64">
        <v>2636.0</v>
      </c>
      <c r="C14" s="64">
        <v>99.0</v>
      </c>
      <c r="D14" s="66">
        <f t="shared" si="1"/>
        <v>495</v>
      </c>
      <c r="F14" s="63"/>
      <c r="G14" s="63"/>
      <c r="H14" s="66">
        <f t="shared" si="2"/>
        <v>0</v>
      </c>
    </row>
    <row r="15" ht="12.75" customHeight="1">
      <c r="B15" s="64"/>
      <c r="C15" s="64"/>
      <c r="D15" s="66">
        <f t="shared" si="1"/>
        <v>0</v>
      </c>
      <c r="F15" s="63">
        <v>193.0</v>
      </c>
      <c r="G15" s="63">
        <v>39.0</v>
      </c>
      <c r="H15" s="66">
        <f t="shared" si="2"/>
        <v>97.5</v>
      </c>
    </row>
    <row r="16" ht="12.75" customHeight="1">
      <c r="B16" s="64">
        <v>2636.0</v>
      </c>
      <c r="C16" s="64">
        <v>1.0</v>
      </c>
      <c r="D16" s="66">
        <f t="shared" si="1"/>
        <v>5</v>
      </c>
      <c r="F16" s="63"/>
      <c r="G16" s="63"/>
      <c r="H16" s="66">
        <f t="shared" si="2"/>
        <v>0</v>
      </c>
    </row>
    <row r="17" ht="12.75" customHeight="1">
      <c r="B17" s="64">
        <v>2637.0</v>
      </c>
      <c r="C17" s="64">
        <v>98.0</v>
      </c>
      <c r="D17" s="66">
        <f t="shared" si="1"/>
        <v>490</v>
      </c>
      <c r="F17" s="63"/>
      <c r="G17" s="63"/>
      <c r="H17" s="66">
        <f t="shared" si="2"/>
        <v>0</v>
      </c>
    </row>
    <row r="18" ht="12.75" customHeight="1">
      <c r="B18" s="64">
        <v>2638.0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2639.0</v>
      </c>
      <c r="C19" s="64">
        <v>100.0</v>
      </c>
      <c r="D19" s="66">
        <f t="shared" si="1"/>
        <v>500</v>
      </c>
      <c r="F19" s="63"/>
      <c r="G19" s="63"/>
      <c r="H19" s="66">
        <f t="shared" si="2"/>
        <v>0</v>
      </c>
    </row>
    <row r="20" ht="12.75" customHeight="1">
      <c r="B20" s="64">
        <v>2640.0</v>
      </c>
      <c r="C20" s="64">
        <v>11.0</v>
      </c>
      <c r="D20" s="66">
        <f t="shared" si="1"/>
        <v>55</v>
      </c>
      <c r="F20" s="63"/>
      <c r="G20" s="63"/>
      <c r="H20" s="66">
        <f t="shared" si="2"/>
        <v>0</v>
      </c>
    </row>
    <row r="21" ht="12.75" customHeight="1">
      <c r="B21" s="64"/>
      <c r="C21" s="64"/>
      <c r="D21" s="66">
        <f t="shared" si="1"/>
        <v>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49</v>
      </c>
      <c r="H22" s="101">
        <f t="shared" si="3"/>
        <v>122.5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2635.0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>
        <v>2636.0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2637.0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2638.0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>
        <v>2639.0</v>
      </c>
      <c r="G31" s="64"/>
      <c r="H31" s="105"/>
    </row>
    <row r="32" ht="12.75" customHeight="1">
      <c r="B32" s="64"/>
      <c r="C32" s="64"/>
      <c r="D32" s="66">
        <f t="shared" si="1"/>
        <v>0</v>
      </c>
      <c r="F32" s="64">
        <v>2640.0</v>
      </c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453</v>
      </c>
      <c r="D40" s="110">
        <f t="shared" si="4"/>
        <v>2265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19598.0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502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19851.0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253</v>
      </c>
      <c r="F46" s="118">
        <f>F50-F43</f>
        <v>131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20231.0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380</v>
      </c>
      <c r="F50" s="118">
        <f>D49-D42</f>
        <v>633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2387.5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44645.0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2640.0</v>
      </c>
      <c r="C13" s="64">
        <v>88.0</v>
      </c>
      <c r="D13" s="66">
        <f>$G$8*C13</f>
        <v>440</v>
      </c>
      <c r="F13" s="63">
        <v>193.0</v>
      </c>
      <c r="G13" s="63">
        <v>6.0</v>
      </c>
      <c r="H13" s="66">
        <f t="shared" ref="H13:H21" si="1">G13*2.5</f>
        <v>15</v>
      </c>
    </row>
    <row r="14" ht="12.75" customHeight="1">
      <c r="B14" s="64"/>
      <c r="C14" s="64"/>
      <c r="D14" s="66"/>
      <c r="F14" s="63"/>
      <c r="G14" s="63"/>
      <c r="H14" s="66">
        <f t="shared" si="1"/>
        <v>0</v>
      </c>
    </row>
    <row r="15" ht="12.75" customHeight="1">
      <c r="B15" s="64"/>
      <c r="C15" s="64"/>
      <c r="D15" s="66"/>
      <c r="F15" s="63">
        <v>193.0</v>
      </c>
      <c r="G15" s="63">
        <v>12.0</v>
      </c>
      <c r="H15" s="66">
        <f t="shared" si="1"/>
        <v>30</v>
      </c>
    </row>
    <row r="16" ht="12.75" customHeight="1">
      <c r="B16" s="64">
        <v>2641.0</v>
      </c>
      <c r="C16" s="64">
        <v>29.0</v>
      </c>
      <c r="D16" s="66">
        <f t="shared" ref="D16:D39" si="2">$G$8*C16</f>
        <v>145</v>
      </c>
      <c r="F16" s="63">
        <v>194.0</v>
      </c>
      <c r="G16" s="63">
        <v>5.0</v>
      </c>
      <c r="H16" s="66">
        <f t="shared" si="1"/>
        <v>12.5</v>
      </c>
    </row>
    <row r="17" ht="12.75" customHeight="1">
      <c r="B17" s="64"/>
      <c r="C17" s="64"/>
      <c r="D17" s="66">
        <f t="shared" si="2"/>
        <v>0</v>
      </c>
      <c r="F17" s="63"/>
      <c r="G17" s="63"/>
      <c r="H17" s="66">
        <f t="shared" si="1"/>
        <v>0</v>
      </c>
    </row>
    <row r="18" ht="12.75" customHeight="1">
      <c r="B18" s="64">
        <v>2641.0</v>
      </c>
      <c r="C18" s="64">
        <v>71.0</v>
      </c>
      <c r="D18" s="66">
        <f t="shared" si="2"/>
        <v>355</v>
      </c>
      <c r="F18" s="63"/>
      <c r="G18" s="63"/>
      <c r="H18" s="66">
        <f t="shared" si="1"/>
        <v>0</v>
      </c>
    </row>
    <row r="19" ht="12.75" customHeight="1">
      <c r="B19" s="64">
        <v>2642.0</v>
      </c>
      <c r="C19" s="64">
        <v>100.0</v>
      </c>
      <c r="D19" s="66">
        <f t="shared" si="2"/>
        <v>500</v>
      </c>
      <c r="F19" s="63"/>
      <c r="G19" s="63"/>
      <c r="H19" s="66">
        <f t="shared" si="1"/>
        <v>0</v>
      </c>
    </row>
    <row r="20" ht="12.75" customHeight="1">
      <c r="B20" s="64">
        <v>2643.0</v>
      </c>
      <c r="C20" s="64">
        <v>100.0</v>
      </c>
      <c r="D20" s="66">
        <f t="shared" si="2"/>
        <v>500</v>
      </c>
      <c r="F20" s="63"/>
      <c r="G20" s="63"/>
      <c r="H20" s="66">
        <f t="shared" si="1"/>
        <v>0</v>
      </c>
    </row>
    <row r="21" ht="12.75" customHeight="1">
      <c r="B21" s="64">
        <v>2644.0</v>
      </c>
      <c r="C21" s="64">
        <v>46.0</v>
      </c>
      <c r="D21" s="129">
        <f t="shared" si="2"/>
        <v>230</v>
      </c>
      <c r="F21" s="63"/>
      <c r="G21" s="63"/>
      <c r="H21" s="66">
        <f t="shared" si="1"/>
        <v>0</v>
      </c>
    </row>
    <row r="22" ht="12.75" customHeight="1">
      <c r="B22" s="64"/>
      <c r="C22" s="64"/>
      <c r="D22" s="66">
        <f t="shared" si="2"/>
        <v>0</v>
      </c>
      <c r="F22" s="100" t="s">
        <v>27</v>
      </c>
      <c r="G22" s="71">
        <f t="shared" ref="G22:H22" si="3">SUM(G13:G21)</f>
        <v>23</v>
      </c>
      <c r="H22" s="101">
        <f t="shared" si="3"/>
        <v>57.5</v>
      </c>
    </row>
    <row r="23" ht="12.75" customHeight="1">
      <c r="B23" s="64"/>
      <c r="C23" s="64"/>
      <c r="D23" s="66">
        <f t="shared" si="2"/>
        <v>0</v>
      </c>
      <c r="F23" s="102"/>
      <c r="G23" s="65"/>
      <c r="H23" s="103"/>
    </row>
    <row r="24" ht="12.75" customHeight="1">
      <c r="B24" s="64"/>
      <c r="C24" s="64"/>
      <c r="D24" s="66">
        <f t="shared" si="2"/>
        <v>0</v>
      </c>
      <c r="F24" s="102"/>
      <c r="G24" s="65"/>
      <c r="H24" s="103"/>
    </row>
    <row r="25" ht="12.75" customHeight="1">
      <c r="B25" s="64"/>
      <c r="C25" s="64"/>
      <c r="D25" s="66">
        <f t="shared" si="2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2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2"/>
        <v>0</v>
      </c>
      <c r="F27" s="64">
        <v>2640.0</v>
      </c>
      <c r="G27" s="64"/>
      <c r="H27" s="64">
        <v>193.0</v>
      </c>
    </row>
    <row r="28" ht="12.75" customHeight="1">
      <c r="B28" s="64"/>
      <c r="C28" s="64"/>
      <c r="D28" s="66">
        <f t="shared" si="2"/>
        <v>0</v>
      </c>
      <c r="F28" s="64">
        <v>2641.0</v>
      </c>
      <c r="G28" s="64"/>
      <c r="H28" s="64"/>
    </row>
    <row r="29" ht="12.75" customHeight="1">
      <c r="B29" s="64"/>
      <c r="C29" s="64"/>
      <c r="D29" s="66">
        <f t="shared" si="2"/>
        <v>0</v>
      </c>
      <c r="F29" s="64">
        <v>2642.0</v>
      </c>
      <c r="G29" s="64"/>
      <c r="H29" s="105"/>
    </row>
    <row r="30" ht="12.75" customHeight="1">
      <c r="B30" s="64"/>
      <c r="C30" s="64"/>
      <c r="D30" s="66">
        <f t="shared" si="2"/>
        <v>0</v>
      </c>
      <c r="F30" s="64">
        <v>2643.0</v>
      </c>
      <c r="G30" s="64"/>
      <c r="H30" s="105"/>
    </row>
    <row r="31" ht="12.75" customHeight="1">
      <c r="B31" s="64"/>
      <c r="C31" s="64"/>
      <c r="D31" s="66">
        <f t="shared" si="2"/>
        <v>0</v>
      </c>
      <c r="F31" s="64"/>
      <c r="G31" s="64"/>
      <c r="H31" s="105"/>
    </row>
    <row r="32" ht="12.75" customHeight="1">
      <c r="B32" s="64"/>
      <c r="C32" s="64"/>
      <c r="D32" s="66">
        <f t="shared" si="2"/>
        <v>0</v>
      </c>
      <c r="F32" s="64"/>
      <c r="G32" s="64"/>
      <c r="H32" s="105"/>
    </row>
    <row r="33" ht="12.75" customHeight="1">
      <c r="B33" s="64"/>
      <c r="C33" s="64"/>
      <c r="D33" s="66">
        <f t="shared" si="2"/>
        <v>0</v>
      </c>
      <c r="F33" s="106"/>
      <c r="G33" s="106"/>
      <c r="H33" s="107"/>
    </row>
    <row r="34" ht="12.75" customHeight="1">
      <c r="B34" s="64"/>
      <c r="C34" s="64"/>
      <c r="D34" s="66">
        <f t="shared" si="2"/>
        <v>0</v>
      </c>
      <c r="F34" s="64"/>
      <c r="G34" s="106"/>
      <c r="H34" s="107"/>
    </row>
    <row r="35" ht="12.75" customHeight="1">
      <c r="B35" s="64"/>
      <c r="C35" s="64"/>
      <c r="D35" s="66">
        <f t="shared" si="2"/>
        <v>0</v>
      </c>
      <c r="F35" s="64"/>
      <c r="G35" s="106"/>
      <c r="H35" s="107"/>
    </row>
    <row r="36" ht="12.75" customHeight="1">
      <c r="B36" s="64"/>
      <c r="C36" s="64"/>
      <c r="D36" s="66">
        <f t="shared" si="2"/>
        <v>0</v>
      </c>
      <c r="F36" s="64"/>
      <c r="G36" s="106"/>
      <c r="H36" s="107"/>
    </row>
    <row r="37" ht="12.75" customHeight="1">
      <c r="B37" s="64"/>
      <c r="C37" s="64"/>
      <c r="D37" s="66">
        <f t="shared" si="2"/>
        <v>0</v>
      </c>
      <c r="F37" s="106"/>
      <c r="G37" s="106"/>
      <c r="H37" s="107"/>
    </row>
    <row r="38" ht="12.75" customHeight="1">
      <c r="B38" s="64"/>
      <c r="C38" s="64"/>
      <c r="D38" s="66">
        <f t="shared" si="2"/>
        <v>0</v>
      </c>
      <c r="F38" s="64"/>
      <c r="G38" s="106"/>
      <c r="H38" s="107"/>
    </row>
    <row r="39" ht="12.75" customHeight="1">
      <c r="B39" s="64"/>
      <c r="C39" s="64"/>
      <c r="D39" s="66">
        <f t="shared" si="2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434</v>
      </c>
      <c r="D40" s="110">
        <f t="shared" si="4"/>
        <v>2170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20231.0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457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20566.0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335</v>
      </c>
      <c r="F46" s="118">
        <f>F50-F43</f>
        <v>254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20942.0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376</v>
      </c>
      <c r="F50" s="118">
        <f>D49-D42</f>
        <v>711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2227.5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44646.0</v>
      </c>
      <c r="D8" s="65"/>
      <c r="E8" s="65"/>
      <c r="F8" s="93" t="s">
        <v>60</v>
      </c>
      <c r="G8" s="94">
        <v>10.0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5.0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/>
      <c r="C13" s="64"/>
      <c r="D13" s="66">
        <f>$G$8*C13</f>
        <v>0</v>
      </c>
      <c r="F13" s="63">
        <v>1.0</v>
      </c>
      <c r="G13" s="63">
        <v>31.0</v>
      </c>
      <c r="H13" s="66">
        <f>G13*5</f>
        <v>155</v>
      </c>
    </row>
    <row r="14" ht="12.75" customHeight="1">
      <c r="B14" s="64"/>
      <c r="C14" s="64"/>
      <c r="D14" s="66"/>
      <c r="F14" s="63"/>
      <c r="G14" s="63"/>
      <c r="H14" s="66">
        <f t="shared" ref="H14:H21" si="1">G14*2.5</f>
        <v>0</v>
      </c>
    </row>
    <row r="15" ht="12.75" customHeight="1">
      <c r="B15" s="64"/>
      <c r="C15" s="64"/>
      <c r="D15" s="66"/>
      <c r="F15" s="63">
        <v>1.0</v>
      </c>
      <c r="G15" s="63">
        <v>52.0</v>
      </c>
      <c r="H15" s="66">
        <f t="shared" si="1"/>
        <v>130</v>
      </c>
    </row>
    <row r="16" ht="12.75" customHeight="1">
      <c r="B16" s="64">
        <v>1.0</v>
      </c>
      <c r="C16" s="64">
        <v>100.0</v>
      </c>
      <c r="D16" s="66">
        <f t="shared" ref="D16:D39" si="2">$G$8*C16</f>
        <v>1000</v>
      </c>
      <c r="F16" s="63"/>
      <c r="G16" s="63"/>
      <c r="H16" s="66">
        <f t="shared" si="1"/>
        <v>0</v>
      </c>
    </row>
    <row r="17" ht="12.75" customHeight="1">
      <c r="B17" s="64">
        <v>2.0</v>
      </c>
      <c r="C17" s="64">
        <v>100.0</v>
      </c>
      <c r="D17" s="66">
        <f t="shared" si="2"/>
        <v>1000</v>
      </c>
      <c r="F17" s="63"/>
      <c r="G17" s="63"/>
      <c r="H17" s="66">
        <f t="shared" si="1"/>
        <v>0</v>
      </c>
    </row>
    <row r="18" ht="12.75" customHeight="1">
      <c r="B18" s="64">
        <v>3.0</v>
      </c>
      <c r="C18" s="64">
        <v>100.0</v>
      </c>
      <c r="D18" s="66">
        <f t="shared" si="2"/>
        <v>1000</v>
      </c>
      <c r="F18" s="63"/>
      <c r="G18" s="63"/>
      <c r="H18" s="66">
        <f t="shared" si="1"/>
        <v>0</v>
      </c>
    </row>
    <row r="19" ht="12.75" customHeight="1">
      <c r="B19" s="64">
        <v>4.0</v>
      </c>
      <c r="C19" s="64">
        <v>100.0</v>
      </c>
      <c r="D19" s="66">
        <f t="shared" si="2"/>
        <v>1000</v>
      </c>
      <c r="F19" s="63"/>
      <c r="G19" s="63"/>
      <c r="H19" s="66">
        <f t="shared" si="1"/>
        <v>0</v>
      </c>
    </row>
    <row r="20" ht="12.75" customHeight="1">
      <c r="B20" s="64">
        <v>5.0</v>
      </c>
      <c r="C20" s="64">
        <v>76.0</v>
      </c>
      <c r="D20" s="66">
        <f t="shared" si="2"/>
        <v>760</v>
      </c>
      <c r="F20" s="63"/>
      <c r="G20" s="63"/>
      <c r="H20" s="66">
        <f t="shared" si="1"/>
        <v>0</v>
      </c>
    </row>
    <row r="21" ht="12.75" customHeight="1">
      <c r="B21" s="64"/>
      <c r="C21" s="64"/>
      <c r="D21" s="129">
        <f t="shared" si="2"/>
        <v>0</v>
      </c>
      <c r="F21" s="63"/>
      <c r="G21" s="63"/>
      <c r="H21" s="66">
        <f t="shared" si="1"/>
        <v>0</v>
      </c>
    </row>
    <row r="22" ht="12.75" customHeight="1">
      <c r="B22" s="64">
        <v>5.0</v>
      </c>
      <c r="C22" s="64">
        <v>24.0</v>
      </c>
      <c r="D22" s="66">
        <f t="shared" si="2"/>
        <v>240</v>
      </c>
      <c r="F22" s="100" t="s">
        <v>27</v>
      </c>
      <c r="G22" s="71">
        <f t="shared" ref="G22:H22" si="3">SUM(G13:G21)</f>
        <v>83</v>
      </c>
      <c r="H22" s="101">
        <f t="shared" si="3"/>
        <v>285</v>
      </c>
    </row>
    <row r="23" ht="12.75" customHeight="1">
      <c r="B23" s="64">
        <v>6.0</v>
      </c>
      <c r="C23" s="64">
        <v>100.0</v>
      </c>
      <c r="D23" s="66">
        <f t="shared" si="2"/>
        <v>1000</v>
      </c>
      <c r="F23" s="102"/>
      <c r="G23" s="65"/>
      <c r="H23" s="103"/>
    </row>
    <row r="24" ht="12.75" customHeight="1">
      <c r="B24" s="64">
        <v>7.0</v>
      </c>
      <c r="C24" s="64">
        <v>100.0</v>
      </c>
      <c r="D24" s="66">
        <f t="shared" si="2"/>
        <v>1000</v>
      </c>
      <c r="F24" s="102"/>
      <c r="G24" s="65"/>
      <c r="H24" s="103"/>
    </row>
    <row r="25" ht="12.75" customHeight="1">
      <c r="B25" s="64">
        <v>8.0</v>
      </c>
      <c r="C25" s="64">
        <v>100.0</v>
      </c>
      <c r="D25" s="66">
        <f t="shared" si="2"/>
        <v>1000</v>
      </c>
      <c r="F25" s="98" t="s">
        <v>45</v>
      </c>
      <c r="G25" s="99"/>
      <c r="H25" s="79"/>
    </row>
    <row r="26" ht="12.75" customHeight="1">
      <c r="B26" s="64">
        <v>9.0</v>
      </c>
      <c r="C26" s="64">
        <v>100.0</v>
      </c>
      <c r="D26" s="66">
        <f t="shared" si="2"/>
        <v>1000</v>
      </c>
      <c r="F26" s="98" t="s">
        <v>38</v>
      </c>
      <c r="G26" s="79"/>
      <c r="H26" s="104" t="s">
        <v>46</v>
      </c>
    </row>
    <row r="27" ht="12.75" customHeight="1">
      <c r="B27" s="64">
        <v>10.0</v>
      </c>
      <c r="C27" s="64">
        <v>100.0</v>
      </c>
      <c r="D27" s="66">
        <f t="shared" si="2"/>
        <v>1000</v>
      </c>
      <c r="F27" s="64">
        <v>1.0</v>
      </c>
      <c r="G27" s="64"/>
      <c r="H27" s="64"/>
    </row>
    <row r="28" ht="12.75" customHeight="1">
      <c r="B28" s="64">
        <v>11.0</v>
      </c>
      <c r="C28" s="64">
        <v>100.0</v>
      </c>
      <c r="D28" s="66">
        <f t="shared" si="2"/>
        <v>1000</v>
      </c>
      <c r="F28" s="64">
        <v>2.0</v>
      </c>
      <c r="G28" s="64"/>
      <c r="H28" s="64"/>
    </row>
    <row r="29" ht="12.75" customHeight="1">
      <c r="B29" s="64">
        <v>12.0</v>
      </c>
      <c r="C29" s="64">
        <v>29.0</v>
      </c>
      <c r="D29" s="66">
        <f t="shared" si="2"/>
        <v>290</v>
      </c>
      <c r="F29" s="64">
        <v>3.0</v>
      </c>
      <c r="G29" s="64"/>
      <c r="H29" s="105"/>
    </row>
    <row r="30" ht="12.75" customHeight="1">
      <c r="B30" s="64"/>
      <c r="C30" s="64"/>
      <c r="D30" s="66">
        <f t="shared" si="2"/>
        <v>0</v>
      </c>
      <c r="F30" s="64">
        <v>4.0</v>
      </c>
      <c r="G30" s="64"/>
      <c r="H30" s="105"/>
    </row>
    <row r="31" ht="12.75" customHeight="1">
      <c r="B31" s="64"/>
      <c r="C31" s="64"/>
      <c r="D31" s="66">
        <f t="shared" si="2"/>
        <v>0</v>
      </c>
      <c r="F31" s="64">
        <v>5.0</v>
      </c>
      <c r="G31" s="64"/>
      <c r="H31" s="105"/>
    </row>
    <row r="32" ht="12.75" customHeight="1">
      <c r="B32" s="64"/>
      <c r="C32" s="64"/>
      <c r="D32" s="66">
        <f t="shared" si="2"/>
        <v>0</v>
      </c>
      <c r="F32" s="64">
        <v>6.0</v>
      </c>
      <c r="G32" s="64"/>
      <c r="H32" s="105"/>
    </row>
    <row r="33" ht="12.75" customHeight="1">
      <c r="B33" s="64"/>
      <c r="C33" s="64"/>
      <c r="D33" s="66">
        <f t="shared" si="2"/>
        <v>0</v>
      </c>
      <c r="F33" s="106">
        <v>7.0</v>
      </c>
      <c r="G33" s="106"/>
      <c r="H33" s="107"/>
    </row>
    <row r="34" ht="12.75" customHeight="1">
      <c r="B34" s="64"/>
      <c r="C34" s="64"/>
      <c r="D34" s="66">
        <f t="shared" si="2"/>
        <v>0</v>
      </c>
      <c r="F34" s="64">
        <v>8.0</v>
      </c>
      <c r="G34" s="106"/>
      <c r="H34" s="107"/>
    </row>
    <row r="35" ht="12.75" customHeight="1">
      <c r="B35" s="64"/>
      <c r="C35" s="64"/>
      <c r="D35" s="66">
        <f t="shared" si="2"/>
        <v>0</v>
      </c>
      <c r="F35" s="64">
        <v>9.0</v>
      </c>
      <c r="G35" s="106"/>
      <c r="H35" s="107"/>
    </row>
    <row r="36" ht="12.75" customHeight="1">
      <c r="B36" s="64"/>
      <c r="C36" s="64"/>
      <c r="D36" s="66">
        <f t="shared" si="2"/>
        <v>0</v>
      </c>
      <c r="F36" s="64">
        <v>10.0</v>
      </c>
      <c r="G36" s="106"/>
      <c r="H36" s="107"/>
    </row>
    <row r="37" ht="12.75" customHeight="1">
      <c r="B37" s="64"/>
      <c r="C37" s="64"/>
      <c r="D37" s="66">
        <f t="shared" si="2"/>
        <v>0</v>
      </c>
      <c r="F37" s="106">
        <v>11.0</v>
      </c>
      <c r="G37" s="106"/>
      <c r="H37" s="107"/>
    </row>
    <row r="38" ht="12.75" customHeight="1">
      <c r="B38" s="64"/>
      <c r="C38" s="64"/>
      <c r="D38" s="66">
        <f t="shared" si="2"/>
        <v>0</v>
      </c>
      <c r="F38" s="64"/>
      <c r="G38" s="106"/>
      <c r="H38" s="107"/>
    </row>
    <row r="39" ht="12.75" customHeight="1">
      <c r="B39" s="64"/>
      <c r="C39" s="64"/>
      <c r="D39" s="66">
        <f t="shared" si="2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1129</v>
      </c>
      <c r="D40" s="110">
        <f t="shared" si="4"/>
        <v>11290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20942.0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1212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21534.0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592</v>
      </c>
      <c r="F46" s="118">
        <f>F50-F43</f>
        <v>159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22313.0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779</v>
      </c>
      <c r="F50" s="118">
        <f>D49-D42</f>
        <v>1371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11575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128">
        <v>44647.0</v>
      </c>
      <c r="D8" s="65"/>
      <c r="E8" s="65"/>
      <c r="F8" s="93" t="s">
        <v>60</v>
      </c>
      <c r="G8" s="94">
        <v>10.0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130">
        <v>5.0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12.0</v>
      </c>
      <c r="C13" s="64">
        <v>71.0</v>
      </c>
      <c r="D13" s="66">
        <f t="shared" ref="D13:D39" si="1">$G$8*C13</f>
        <v>710</v>
      </c>
      <c r="F13" s="63">
        <v>1.0</v>
      </c>
      <c r="G13" s="63">
        <v>16.0</v>
      </c>
      <c r="H13" s="66">
        <f>G13*5</f>
        <v>80</v>
      </c>
    </row>
    <row r="14" ht="12.75" customHeight="1">
      <c r="B14" s="64">
        <v>13.0</v>
      </c>
      <c r="C14" s="64">
        <v>100.0</v>
      </c>
      <c r="D14" s="66">
        <f t="shared" si="1"/>
        <v>1000</v>
      </c>
      <c r="F14" s="63"/>
      <c r="G14" s="63"/>
      <c r="H14" s="66"/>
    </row>
    <row r="15" ht="12.75" customHeight="1">
      <c r="B15" s="64">
        <v>14.0</v>
      </c>
      <c r="C15" s="64">
        <v>100.0</v>
      </c>
      <c r="D15" s="66">
        <f t="shared" si="1"/>
        <v>1000</v>
      </c>
      <c r="F15" s="63"/>
      <c r="G15" s="63"/>
      <c r="H15" s="66">
        <f>G15*F1725</f>
        <v>0</v>
      </c>
    </row>
    <row r="16" ht="12.75" customHeight="1">
      <c r="B16" s="64">
        <v>15.0</v>
      </c>
      <c r="C16" s="64">
        <v>100.0</v>
      </c>
      <c r="D16" s="66">
        <f t="shared" si="1"/>
        <v>1000</v>
      </c>
      <c r="F16" s="63"/>
      <c r="G16" s="63"/>
      <c r="H16" s="66">
        <f>G16*2.5</f>
        <v>0</v>
      </c>
    </row>
    <row r="17" ht="12.75" customHeight="1">
      <c r="B17" s="64">
        <v>16.0</v>
      </c>
      <c r="C17" s="64">
        <v>100.0</v>
      </c>
      <c r="D17" s="66">
        <f t="shared" si="1"/>
        <v>1000</v>
      </c>
      <c r="F17" s="63"/>
      <c r="G17" s="63"/>
      <c r="H17" s="66"/>
    </row>
    <row r="18" ht="12.75" customHeight="1">
      <c r="B18" s="64">
        <v>17.0</v>
      </c>
      <c r="C18" s="64">
        <v>100.0</v>
      </c>
      <c r="D18" s="66">
        <f t="shared" si="1"/>
        <v>1000</v>
      </c>
      <c r="F18" s="63">
        <v>2.0</v>
      </c>
      <c r="G18" s="63">
        <v>25.0</v>
      </c>
      <c r="H18" s="66">
        <f>G18*5</f>
        <v>125</v>
      </c>
    </row>
    <row r="19" ht="12.75" customHeight="1">
      <c r="B19" s="64">
        <v>18.0</v>
      </c>
      <c r="C19" s="64">
        <v>100.0</v>
      </c>
      <c r="D19" s="66">
        <f t="shared" si="1"/>
        <v>1000</v>
      </c>
      <c r="F19" s="63"/>
      <c r="G19" s="63"/>
      <c r="H19" s="66"/>
    </row>
    <row r="20" ht="12.75" customHeight="1">
      <c r="B20" s="64">
        <v>19.0</v>
      </c>
      <c r="C20" s="64">
        <v>50.0</v>
      </c>
      <c r="D20" s="66">
        <f t="shared" si="1"/>
        <v>500</v>
      </c>
      <c r="F20" s="63">
        <v>2.0</v>
      </c>
      <c r="G20" s="63">
        <v>53.0</v>
      </c>
      <c r="H20" s="66">
        <f>G20*5</f>
        <v>265</v>
      </c>
    </row>
    <row r="21" ht="12.75" customHeight="1">
      <c r="B21" s="64"/>
      <c r="C21" s="64"/>
      <c r="D21" s="66">
        <f t="shared" si="1"/>
        <v>0</v>
      </c>
      <c r="F21" s="63"/>
      <c r="G21" s="63"/>
      <c r="H21" s="66">
        <f>G21*2.5</f>
        <v>0</v>
      </c>
    </row>
    <row r="22" ht="12.75" customHeight="1">
      <c r="B22" s="64">
        <v>19.0</v>
      </c>
      <c r="C22" s="64">
        <v>50.0</v>
      </c>
      <c r="D22" s="66">
        <f t="shared" si="1"/>
        <v>500</v>
      </c>
      <c r="F22" s="100" t="s">
        <v>27</v>
      </c>
      <c r="G22" s="71">
        <f t="shared" ref="G22:H22" si="2">SUM(G13:G21)</f>
        <v>94</v>
      </c>
      <c r="H22" s="101">
        <f t="shared" si="2"/>
        <v>470</v>
      </c>
    </row>
    <row r="23" ht="12.75" customHeight="1">
      <c r="B23" s="64">
        <v>20.0</v>
      </c>
      <c r="C23" s="64">
        <v>100.0</v>
      </c>
      <c r="D23" s="66">
        <f t="shared" si="1"/>
        <v>1000</v>
      </c>
      <c r="F23" s="102"/>
      <c r="G23" s="65"/>
      <c r="H23" s="103"/>
    </row>
    <row r="24" ht="12.75" customHeight="1">
      <c r="B24" s="64">
        <v>21.0</v>
      </c>
      <c r="C24" s="64">
        <v>100.0</v>
      </c>
      <c r="D24" s="66">
        <f t="shared" si="1"/>
        <v>1000</v>
      </c>
      <c r="F24" s="102"/>
      <c r="G24" s="65"/>
      <c r="H24" s="103"/>
    </row>
    <row r="25" ht="12.75" customHeight="1">
      <c r="B25" s="64">
        <v>22.0</v>
      </c>
      <c r="C25" s="64">
        <v>100.0</v>
      </c>
      <c r="D25" s="66">
        <f t="shared" si="1"/>
        <v>1000</v>
      </c>
      <c r="F25" s="98" t="s">
        <v>45</v>
      </c>
      <c r="G25" s="99"/>
      <c r="H25" s="79"/>
    </row>
    <row r="26" ht="12.75" customHeight="1">
      <c r="B26" s="64">
        <v>23.0</v>
      </c>
      <c r="C26" s="64">
        <v>100.0</v>
      </c>
      <c r="D26" s="66">
        <f t="shared" si="1"/>
        <v>1000</v>
      </c>
      <c r="F26" s="98" t="s">
        <v>38</v>
      </c>
      <c r="G26" s="79"/>
      <c r="H26" s="104" t="s">
        <v>46</v>
      </c>
    </row>
    <row r="27" ht="12.75" customHeight="1">
      <c r="B27" s="64">
        <v>24.0</v>
      </c>
      <c r="C27" s="64">
        <v>100.0</v>
      </c>
      <c r="D27" s="66">
        <f t="shared" si="1"/>
        <v>1000</v>
      </c>
      <c r="F27" s="64">
        <v>12.0</v>
      </c>
      <c r="G27" s="64"/>
      <c r="H27" s="64">
        <v>1.0</v>
      </c>
    </row>
    <row r="28" ht="12.75" customHeight="1">
      <c r="B28" s="64">
        <v>25.0</v>
      </c>
      <c r="C28" s="64">
        <v>100.0</v>
      </c>
      <c r="D28" s="66">
        <f t="shared" si="1"/>
        <v>1000</v>
      </c>
      <c r="F28" s="64">
        <v>13.0</v>
      </c>
      <c r="G28" s="64"/>
      <c r="H28" s="64"/>
    </row>
    <row r="29" ht="12.75" customHeight="1">
      <c r="B29" s="64">
        <v>26.0</v>
      </c>
      <c r="C29" s="64">
        <v>37.0</v>
      </c>
      <c r="D29" s="66">
        <f t="shared" si="1"/>
        <v>370</v>
      </c>
      <c r="F29" s="64">
        <v>14.0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15.0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>
        <v>16.0</v>
      </c>
      <c r="G31" s="64"/>
      <c r="H31" s="105"/>
    </row>
    <row r="32" ht="12.75" customHeight="1">
      <c r="B32" s="64"/>
      <c r="C32" s="64"/>
      <c r="D32" s="66">
        <f t="shared" si="1"/>
        <v>0</v>
      </c>
      <c r="F32" s="64">
        <v>17.0</v>
      </c>
      <c r="G32" s="64"/>
      <c r="H32" s="105"/>
    </row>
    <row r="33" ht="12.75" customHeight="1">
      <c r="B33" s="64"/>
      <c r="C33" s="64"/>
      <c r="D33" s="66">
        <f t="shared" si="1"/>
        <v>0</v>
      </c>
      <c r="F33" s="106">
        <v>18.0</v>
      </c>
      <c r="G33" s="106"/>
      <c r="H33" s="107"/>
    </row>
    <row r="34" ht="12.75" customHeight="1">
      <c r="B34" s="64"/>
      <c r="C34" s="64"/>
      <c r="D34" s="66">
        <f t="shared" si="1"/>
        <v>0</v>
      </c>
      <c r="F34" s="64">
        <v>19.0</v>
      </c>
      <c r="G34" s="106"/>
      <c r="H34" s="107"/>
    </row>
    <row r="35" ht="12.75" customHeight="1">
      <c r="B35" s="64"/>
      <c r="C35" s="64"/>
      <c r="D35" s="66">
        <f t="shared" si="1"/>
        <v>0</v>
      </c>
      <c r="F35" s="64">
        <v>20.0</v>
      </c>
      <c r="G35" s="106"/>
      <c r="H35" s="107"/>
    </row>
    <row r="36" ht="12.75" customHeight="1">
      <c r="B36" s="64"/>
      <c r="C36" s="64"/>
      <c r="D36" s="66">
        <f t="shared" si="1"/>
        <v>0</v>
      </c>
      <c r="F36" s="64">
        <v>21.0</v>
      </c>
      <c r="G36" s="106"/>
      <c r="H36" s="107"/>
    </row>
    <row r="37" ht="12.75" customHeight="1">
      <c r="B37" s="64"/>
      <c r="C37" s="64"/>
      <c r="D37" s="66">
        <f t="shared" si="1"/>
        <v>0</v>
      </c>
      <c r="F37" s="106">
        <v>22.0</v>
      </c>
      <c r="G37" s="106"/>
      <c r="H37" s="107"/>
    </row>
    <row r="38" ht="12.75" customHeight="1">
      <c r="B38" s="64"/>
      <c r="C38" s="64"/>
      <c r="D38" s="66">
        <f t="shared" si="1"/>
        <v>0</v>
      </c>
      <c r="F38" s="64">
        <v>23.0</v>
      </c>
      <c r="G38" s="106"/>
      <c r="H38" s="107"/>
    </row>
    <row r="39" ht="12.75" customHeight="1">
      <c r="B39" s="64"/>
      <c r="C39" s="64"/>
      <c r="D39" s="66">
        <f t="shared" si="1"/>
        <v>0</v>
      </c>
      <c r="F39" s="64">
        <v>24.0</v>
      </c>
      <c r="G39" s="64"/>
      <c r="H39" s="64"/>
    </row>
    <row r="40" ht="12.75" customHeight="1">
      <c r="B40" s="108" t="s">
        <v>27</v>
      </c>
      <c r="C40" s="109">
        <f t="shared" ref="C40:D40" si="3">SUM(C13:C39)</f>
        <v>1408</v>
      </c>
      <c r="D40" s="110">
        <f t="shared" si="3"/>
        <v>14080</v>
      </c>
      <c r="F40" s="64">
        <v>25.0</v>
      </c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22313.0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1502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23139.0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826</v>
      </c>
      <c r="F46" s="118">
        <f>F50-F43</f>
        <v>94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23909.0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770</v>
      </c>
      <c r="F50" s="118">
        <f>D49-D42</f>
        <v>1596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14550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85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44649.0</v>
      </c>
      <c r="D8" s="65"/>
      <c r="E8" s="65"/>
      <c r="F8" s="93" t="s">
        <v>60</v>
      </c>
      <c r="G8" s="94">
        <v>10.0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5.0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26.0</v>
      </c>
      <c r="C13" s="64">
        <v>63.0</v>
      </c>
      <c r="D13" s="66">
        <f>$G$8*C13</f>
        <v>630</v>
      </c>
      <c r="F13" s="63">
        <v>2.0</v>
      </c>
      <c r="G13" s="63">
        <v>10.0</v>
      </c>
      <c r="H13" s="66">
        <f>G13*5</f>
        <v>50</v>
      </c>
    </row>
    <row r="14" ht="12.75" customHeight="1">
      <c r="B14" s="64"/>
      <c r="C14" s="64"/>
      <c r="D14" s="66"/>
      <c r="F14" s="63"/>
      <c r="G14" s="63"/>
      <c r="H14" s="66">
        <f>G14*2.5</f>
        <v>0</v>
      </c>
    </row>
    <row r="15" ht="12.75" customHeight="1">
      <c r="B15" s="64"/>
      <c r="C15" s="64"/>
      <c r="D15" s="66"/>
      <c r="F15" s="63">
        <v>2.0</v>
      </c>
      <c r="G15" s="63">
        <v>12.0</v>
      </c>
      <c r="H15" s="66">
        <f t="shared" ref="H15:H17" si="1">G15*5</f>
        <v>60</v>
      </c>
    </row>
    <row r="16" ht="12.75" customHeight="1">
      <c r="B16" s="64">
        <v>27.0</v>
      </c>
      <c r="C16" s="64">
        <v>100.0</v>
      </c>
      <c r="D16" s="66">
        <f t="shared" ref="D16:D39" si="2">$G$8*C16</f>
        <v>1000</v>
      </c>
      <c r="F16" s="63">
        <v>3.0</v>
      </c>
      <c r="G16" s="63">
        <v>6.0</v>
      </c>
      <c r="H16" s="66">
        <f t="shared" si="1"/>
        <v>30</v>
      </c>
    </row>
    <row r="17" ht="12.75" customHeight="1">
      <c r="B17" s="64">
        <v>28.0</v>
      </c>
      <c r="C17" s="64">
        <v>3.0</v>
      </c>
      <c r="D17" s="66">
        <f t="shared" si="2"/>
        <v>30</v>
      </c>
      <c r="F17" s="63"/>
      <c r="G17" s="63"/>
      <c r="H17" s="66">
        <f t="shared" si="1"/>
        <v>0</v>
      </c>
    </row>
    <row r="18" ht="12.75" customHeight="1">
      <c r="B18" s="64"/>
      <c r="C18" s="64"/>
      <c r="D18" s="66">
        <f t="shared" si="2"/>
        <v>0</v>
      </c>
      <c r="F18" s="63"/>
      <c r="G18" s="63"/>
      <c r="H18" s="66">
        <f t="shared" ref="H18:H21" si="3">G18*2.5</f>
        <v>0</v>
      </c>
    </row>
    <row r="19" ht="12.75" customHeight="1">
      <c r="B19" s="64">
        <v>28.0</v>
      </c>
      <c r="C19" s="64">
        <v>97.0</v>
      </c>
      <c r="D19" s="66">
        <f t="shared" si="2"/>
        <v>970</v>
      </c>
      <c r="F19" s="63"/>
      <c r="G19" s="63"/>
      <c r="H19" s="66">
        <f t="shared" si="3"/>
        <v>0</v>
      </c>
    </row>
    <row r="20" ht="12.75" customHeight="1">
      <c r="B20" s="64">
        <v>29.0</v>
      </c>
      <c r="C20" s="64">
        <v>100.0</v>
      </c>
      <c r="D20" s="66">
        <f t="shared" si="2"/>
        <v>1000</v>
      </c>
      <c r="F20" s="63"/>
      <c r="G20" s="63"/>
      <c r="H20" s="66">
        <f t="shared" si="3"/>
        <v>0</v>
      </c>
    </row>
    <row r="21" ht="12.75" customHeight="1">
      <c r="B21" s="64">
        <v>30.0</v>
      </c>
      <c r="C21" s="64">
        <v>59.0</v>
      </c>
      <c r="D21" s="129">
        <f t="shared" si="2"/>
        <v>590</v>
      </c>
      <c r="F21" s="63"/>
      <c r="G21" s="63"/>
      <c r="H21" s="66">
        <f t="shared" si="3"/>
        <v>0</v>
      </c>
    </row>
    <row r="22" ht="12.75" customHeight="1">
      <c r="B22" s="64"/>
      <c r="C22" s="64"/>
      <c r="D22" s="66">
        <f t="shared" si="2"/>
        <v>0</v>
      </c>
      <c r="F22" s="100" t="s">
        <v>27</v>
      </c>
      <c r="G22" s="71">
        <f t="shared" ref="G22:H22" si="4">SUM(G13:G21)</f>
        <v>28</v>
      </c>
      <c r="H22" s="101">
        <f t="shared" si="4"/>
        <v>140</v>
      </c>
    </row>
    <row r="23" ht="12.75" customHeight="1">
      <c r="B23" s="64"/>
      <c r="C23" s="64"/>
      <c r="D23" s="66">
        <f t="shared" si="2"/>
        <v>0</v>
      </c>
      <c r="F23" s="102"/>
      <c r="G23" s="65"/>
      <c r="H23" s="103"/>
    </row>
    <row r="24" ht="12.75" customHeight="1">
      <c r="B24" s="64"/>
      <c r="C24" s="64"/>
      <c r="D24" s="66">
        <f t="shared" si="2"/>
        <v>0</v>
      </c>
      <c r="F24" s="102"/>
      <c r="G24" s="65"/>
      <c r="H24" s="103"/>
    </row>
    <row r="25" ht="12.75" customHeight="1">
      <c r="B25" s="64"/>
      <c r="C25" s="64"/>
      <c r="D25" s="66">
        <f t="shared" si="2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2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2"/>
        <v>0</v>
      </c>
      <c r="F27" s="64">
        <v>26.0</v>
      </c>
      <c r="G27" s="64"/>
      <c r="H27" s="64">
        <v>2.0</v>
      </c>
    </row>
    <row r="28" ht="12.75" customHeight="1">
      <c r="B28" s="64"/>
      <c r="C28" s="64"/>
      <c r="D28" s="66">
        <f t="shared" si="2"/>
        <v>0</v>
      </c>
      <c r="F28" s="64">
        <v>27.0</v>
      </c>
      <c r="G28" s="64"/>
      <c r="H28" s="64"/>
    </row>
    <row r="29" ht="12.75" customHeight="1">
      <c r="B29" s="64"/>
      <c r="C29" s="64"/>
      <c r="D29" s="66">
        <f t="shared" si="2"/>
        <v>0</v>
      </c>
      <c r="F29" s="64">
        <v>28.0</v>
      </c>
      <c r="G29" s="64"/>
      <c r="H29" s="105"/>
    </row>
    <row r="30" ht="12.75" customHeight="1">
      <c r="B30" s="64"/>
      <c r="C30" s="64"/>
      <c r="D30" s="66">
        <f t="shared" si="2"/>
        <v>0</v>
      </c>
      <c r="F30" s="64">
        <v>29.0</v>
      </c>
      <c r="G30" s="64"/>
      <c r="H30" s="105"/>
    </row>
    <row r="31" ht="12.75" customHeight="1">
      <c r="B31" s="64"/>
      <c r="C31" s="64"/>
      <c r="D31" s="66">
        <f t="shared" si="2"/>
        <v>0</v>
      </c>
      <c r="F31" s="64"/>
      <c r="G31" s="64"/>
      <c r="H31" s="105"/>
    </row>
    <row r="32" ht="12.75" customHeight="1">
      <c r="B32" s="64"/>
      <c r="C32" s="64"/>
      <c r="D32" s="66">
        <f t="shared" si="2"/>
        <v>0</v>
      </c>
      <c r="F32" s="64"/>
      <c r="G32" s="64"/>
      <c r="H32" s="105"/>
    </row>
    <row r="33" ht="12.75" customHeight="1">
      <c r="B33" s="64"/>
      <c r="C33" s="64"/>
      <c r="D33" s="66">
        <f t="shared" si="2"/>
        <v>0</v>
      </c>
      <c r="F33" s="106"/>
      <c r="G33" s="106"/>
      <c r="H33" s="107"/>
    </row>
    <row r="34" ht="12.75" customHeight="1">
      <c r="B34" s="64"/>
      <c r="C34" s="64"/>
      <c r="D34" s="66">
        <f t="shared" si="2"/>
        <v>0</v>
      </c>
      <c r="F34" s="64"/>
      <c r="G34" s="106"/>
      <c r="H34" s="107"/>
    </row>
    <row r="35" ht="12.75" customHeight="1">
      <c r="B35" s="64"/>
      <c r="C35" s="64"/>
      <c r="D35" s="66">
        <f t="shared" si="2"/>
        <v>0</v>
      </c>
      <c r="F35" s="64"/>
      <c r="G35" s="106"/>
      <c r="H35" s="107"/>
    </row>
    <row r="36" ht="12.75" customHeight="1">
      <c r="B36" s="64"/>
      <c r="C36" s="64"/>
      <c r="D36" s="66">
        <f t="shared" si="2"/>
        <v>0</v>
      </c>
      <c r="F36" s="64"/>
      <c r="G36" s="106"/>
      <c r="H36" s="107"/>
    </row>
    <row r="37" ht="12.75" customHeight="1">
      <c r="B37" s="64"/>
      <c r="C37" s="64"/>
      <c r="D37" s="66">
        <f t="shared" si="2"/>
        <v>0</v>
      </c>
      <c r="F37" s="106"/>
      <c r="G37" s="106"/>
      <c r="H37" s="107"/>
    </row>
    <row r="38" ht="12.75" customHeight="1">
      <c r="B38" s="64"/>
      <c r="C38" s="64"/>
      <c r="D38" s="66">
        <f t="shared" si="2"/>
        <v>0</v>
      </c>
      <c r="F38" s="64"/>
      <c r="G38" s="106"/>
      <c r="H38" s="107"/>
    </row>
    <row r="39" ht="12.75" customHeight="1">
      <c r="B39" s="64"/>
      <c r="C39" s="64"/>
      <c r="D39" s="66">
        <f t="shared" si="2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5">SUM(C13:C39)</f>
        <v>422</v>
      </c>
      <c r="D40" s="110">
        <f t="shared" si="5"/>
        <v>4220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23909.0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450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24193.0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284</v>
      </c>
      <c r="F46" s="118">
        <f>F50-F43</f>
        <v>121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24480.0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287</v>
      </c>
      <c r="F50" s="118">
        <f>D49-D42</f>
        <v>571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4360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44650.0</v>
      </c>
      <c r="D8" s="65"/>
      <c r="E8" s="65"/>
      <c r="F8" s="93" t="s">
        <v>60</v>
      </c>
      <c r="G8" s="94">
        <v>10.0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5.0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30.0</v>
      </c>
      <c r="C13" s="64">
        <v>41.0</v>
      </c>
      <c r="D13" s="66">
        <f>$G$8*C13</f>
        <v>410</v>
      </c>
      <c r="F13" s="63">
        <v>3.0</v>
      </c>
      <c r="G13" s="63">
        <v>11.0</v>
      </c>
      <c r="H13" s="66">
        <f>G13*5</f>
        <v>55</v>
      </c>
    </row>
    <row r="14" ht="12.75" customHeight="1">
      <c r="B14" s="64"/>
      <c r="C14" s="64"/>
      <c r="D14" s="66"/>
      <c r="F14" s="63"/>
      <c r="G14" s="63"/>
      <c r="H14" s="66">
        <f>G14*2.5</f>
        <v>0</v>
      </c>
    </row>
    <row r="15" ht="12.75" customHeight="1">
      <c r="B15" s="64"/>
      <c r="C15" s="64"/>
      <c r="D15" s="66"/>
      <c r="F15" s="63">
        <v>3.0</v>
      </c>
      <c r="G15" s="63">
        <v>31.0</v>
      </c>
      <c r="H15" s="66">
        <f>G15*5</f>
        <v>155</v>
      </c>
    </row>
    <row r="16" ht="12.75" customHeight="1">
      <c r="B16" s="64">
        <v>31.0</v>
      </c>
      <c r="C16" s="64">
        <v>29.0</v>
      </c>
      <c r="D16" s="66">
        <f t="shared" ref="D16:D39" si="1">$G$8*C16</f>
        <v>290</v>
      </c>
      <c r="F16" s="63"/>
      <c r="G16" s="63"/>
      <c r="H16" s="66">
        <f t="shared" ref="H16:H21" si="2">G16*2.5</f>
        <v>0</v>
      </c>
    </row>
    <row r="17" ht="12.75" customHeight="1">
      <c r="B17" s="64"/>
      <c r="C17" s="64"/>
      <c r="D17" s="66">
        <f t="shared" si="1"/>
        <v>0</v>
      </c>
      <c r="F17" s="63"/>
      <c r="G17" s="63"/>
      <c r="H17" s="66">
        <f t="shared" si="2"/>
        <v>0</v>
      </c>
    </row>
    <row r="18" ht="12.75" customHeight="1">
      <c r="B18" s="64">
        <v>31.0</v>
      </c>
      <c r="C18" s="64">
        <v>70.0</v>
      </c>
      <c r="D18" s="66">
        <f t="shared" si="1"/>
        <v>700</v>
      </c>
      <c r="F18" s="63"/>
      <c r="G18" s="63"/>
      <c r="H18" s="66">
        <f t="shared" si="2"/>
        <v>0</v>
      </c>
    </row>
    <row r="19" ht="12.75" customHeight="1">
      <c r="B19" s="64">
        <v>32.0</v>
      </c>
      <c r="C19" s="64">
        <v>100.0</v>
      </c>
      <c r="D19" s="66">
        <f t="shared" si="1"/>
        <v>1000</v>
      </c>
      <c r="F19" s="63"/>
      <c r="G19" s="63"/>
      <c r="H19" s="66">
        <f t="shared" si="2"/>
        <v>0</v>
      </c>
    </row>
    <row r="20" ht="12.75" customHeight="1">
      <c r="B20" s="64">
        <v>33.0</v>
      </c>
      <c r="C20" s="64">
        <v>100.0</v>
      </c>
      <c r="D20" s="66">
        <f t="shared" si="1"/>
        <v>1000</v>
      </c>
      <c r="F20" s="63"/>
      <c r="G20" s="63"/>
      <c r="H20" s="66">
        <f t="shared" si="2"/>
        <v>0</v>
      </c>
    </row>
    <row r="21" ht="12.75" customHeight="1">
      <c r="B21" s="64">
        <v>34.0</v>
      </c>
      <c r="C21" s="64">
        <v>4.0</v>
      </c>
      <c r="D21" s="129">
        <f t="shared" si="1"/>
        <v>40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42</v>
      </c>
      <c r="H22" s="101">
        <f t="shared" si="3"/>
        <v>210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30.0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>
        <v>31.0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32.0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33.0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/>
      <c r="G31" s="64"/>
      <c r="H31" s="105"/>
    </row>
    <row r="32" ht="12.75" customHeight="1">
      <c r="B32" s="64"/>
      <c r="C32" s="64"/>
      <c r="D32" s="66">
        <f t="shared" si="1"/>
        <v>0</v>
      </c>
      <c r="F32" s="64"/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344</v>
      </c>
      <c r="D40" s="110">
        <f t="shared" si="4"/>
        <v>3440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24480.0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386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24779.0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299</v>
      </c>
      <c r="F46" s="118">
        <f>F50-F43</f>
        <v>274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25140.0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361</v>
      </c>
      <c r="F50" s="118">
        <f>D49-D42</f>
        <v>660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3650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44651.0</v>
      </c>
      <c r="D8" s="65"/>
      <c r="E8" s="65"/>
      <c r="F8" s="93" t="s">
        <v>60</v>
      </c>
      <c r="G8" s="94">
        <v>10.0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5.0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34.0</v>
      </c>
      <c r="C13" s="64">
        <v>77.0</v>
      </c>
      <c r="D13" s="66">
        <f>$G$8*C13</f>
        <v>770</v>
      </c>
      <c r="F13" s="63">
        <v>3.0</v>
      </c>
      <c r="G13" s="63">
        <v>8.0</v>
      </c>
      <c r="H13" s="66">
        <f>G13*5</f>
        <v>40</v>
      </c>
    </row>
    <row r="14" ht="12.75" customHeight="1">
      <c r="B14" s="64"/>
      <c r="C14" s="64"/>
      <c r="D14" s="66"/>
      <c r="F14" s="63"/>
      <c r="G14" s="63"/>
      <c r="H14" s="66">
        <f>G14*2.5</f>
        <v>0</v>
      </c>
    </row>
    <row r="15" ht="12.75" customHeight="1">
      <c r="B15" s="64"/>
      <c r="C15" s="64"/>
      <c r="D15" s="66"/>
      <c r="F15" s="63">
        <v>3.0</v>
      </c>
      <c r="G15" s="63">
        <v>30.0</v>
      </c>
      <c r="H15" s="66">
        <f>G15*5</f>
        <v>150</v>
      </c>
    </row>
    <row r="16" ht="12.75" customHeight="1">
      <c r="B16" s="64">
        <v>34.0</v>
      </c>
      <c r="C16" s="64">
        <v>18.0</v>
      </c>
      <c r="D16" s="66">
        <f t="shared" ref="D16:D39" si="1">$G$8*C16</f>
        <v>180</v>
      </c>
      <c r="F16" s="63"/>
      <c r="G16" s="63"/>
      <c r="H16" s="66">
        <f t="shared" ref="H16:H21" si="2">G16*2.5</f>
        <v>0</v>
      </c>
    </row>
    <row r="17" ht="12.75" customHeight="1">
      <c r="B17" s="64">
        <v>35.0</v>
      </c>
      <c r="C17" s="64">
        <v>100.0</v>
      </c>
      <c r="D17" s="66">
        <f t="shared" si="1"/>
        <v>1000</v>
      </c>
      <c r="F17" s="63"/>
      <c r="G17" s="63"/>
      <c r="H17" s="66">
        <f t="shared" si="2"/>
        <v>0</v>
      </c>
    </row>
    <row r="18" ht="12.75" customHeight="1">
      <c r="B18" s="64">
        <v>36.0</v>
      </c>
      <c r="C18" s="64">
        <v>100.0</v>
      </c>
      <c r="D18" s="66">
        <f t="shared" si="1"/>
        <v>1000</v>
      </c>
      <c r="F18" s="63"/>
      <c r="G18" s="63"/>
      <c r="H18" s="66">
        <f t="shared" si="2"/>
        <v>0</v>
      </c>
    </row>
    <row r="19" ht="12.75" customHeight="1">
      <c r="B19" s="64">
        <v>37.0</v>
      </c>
      <c r="C19" s="64">
        <v>55.0</v>
      </c>
      <c r="D19" s="66">
        <f t="shared" si="1"/>
        <v>550</v>
      </c>
      <c r="F19" s="63"/>
      <c r="G19" s="63"/>
      <c r="H19" s="66">
        <f t="shared" si="2"/>
        <v>0</v>
      </c>
    </row>
    <row r="20" ht="12.75" customHeight="1">
      <c r="B20" s="64"/>
      <c r="C20" s="64"/>
      <c r="D20" s="66">
        <f t="shared" si="1"/>
        <v>0</v>
      </c>
      <c r="F20" s="63"/>
      <c r="G20" s="63"/>
      <c r="H20" s="66">
        <f t="shared" si="2"/>
        <v>0</v>
      </c>
    </row>
    <row r="21" ht="12.75" customHeight="1">
      <c r="B21" s="64"/>
      <c r="C21" s="64"/>
      <c r="D21" s="129">
        <f t="shared" si="1"/>
        <v>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38</v>
      </c>
      <c r="H22" s="101">
        <f t="shared" si="3"/>
        <v>190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34.0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>
        <v>35.0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36.0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/>
      <c r="G30" s="64"/>
      <c r="H30" s="105"/>
    </row>
    <row r="31" ht="12.75" customHeight="1">
      <c r="B31" s="64"/>
      <c r="C31" s="64"/>
      <c r="D31" s="66">
        <f t="shared" si="1"/>
        <v>0</v>
      </c>
      <c r="F31" s="64"/>
      <c r="G31" s="64"/>
      <c r="H31" s="105"/>
    </row>
    <row r="32" ht="12.75" customHeight="1">
      <c r="B32" s="64"/>
      <c r="C32" s="64"/>
      <c r="D32" s="66">
        <f t="shared" si="1"/>
        <v>0</v>
      </c>
      <c r="F32" s="64"/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350</v>
      </c>
      <c r="D40" s="110">
        <f t="shared" si="4"/>
        <v>3500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25140.0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388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25314.0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174</v>
      </c>
      <c r="F46" s="118">
        <f>F50-F43</f>
        <v>129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25657.0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343</v>
      </c>
      <c r="F50" s="118">
        <f>D49-D42</f>
        <v>517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3690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9.75"/>
    <col customWidth="1" min="3" max="3" width="10.63"/>
    <col customWidth="1" min="4" max="6" width="8.0"/>
    <col customWidth="1" min="7" max="7" width="8.63"/>
    <col customWidth="1" min="8" max="26" width="8.0"/>
  </cols>
  <sheetData>
    <row r="1" ht="12.75" customHeight="1">
      <c r="A1" s="60" t="s">
        <v>33</v>
      </c>
      <c r="H1" s="61"/>
    </row>
    <row r="2" ht="12.75" customHeight="1">
      <c r="A2" s="60" t="s">
        <v>34</v>
      </c>
    </row>
    <row r="3" ht="12.75" customHeight="1">
      <c r="A3" s="62" t="s">
        <v>35</v>
      </c>
    </row>
    <row r="4" ht="12.75" customHeight="1">
      <c r="A4" s="62" t="s">
        <v>36</v>
      </c>
    </row>
    <row r="5" ht="12.75" customHeight="1">
      <c r="A5" s="63"/>
      <c r="B5" s="63"/>
      <c r="C5" s="63"/>
      <c r="E5" s="63"/>
      <c r="F5" s="63"/>
      <c r="G5" s="63"/>
    </row>
    <row r="6" ht="12.75" customHeight="1">
      <c r="A6" s="64" t="s">
        <v>37</v>
      </c>
      <c r="B6" s="65">
        <v>44621.0</v>
      </c>
      <c r="C6" s="63"/>
      <c r="E6" s="63"/>
      <c r="F6" s="63"/>
      <c r="G6" s="63"/>
    </row>
    <row r="7" ht="12.75" customHeight="1">
      <c r="A7" s="63"/>
      <c r="B7" s="63" t="s">
        <v>38</v>
      </c>
      <c r="C7" s="63"/>
      <c r="E7" s="63"/>
      <c r="F7" s="63" t="s">
        <v>39</v>
      </c>
      <c r="G7" s="63"/>
    </row>
    <row r="8" ht="12.75" customHeight="1">
      <c r="A8" s="63" t="s">
        <v>40</v>
      </c>
      <c r="B8" s="63" t="s">
        <v>41</v>
      </c>
      <c r="C8" s="63" t="s">
        <v>42</v>
      </c>
      <c r="E8" s="63" t="s">
        <v>40</v>
      </c>
      <c r="F8" s="63" t="s">
        <v>41</v>
      </c>
      <c r="G8" s="63" t="s">
        <v>43</v>
      </c>
    </row>
    <row r="9" ht="12.75" customHeight="1">
      <c r="A9" s="63">
        <v>2465.0</v>
      </c>
      <c r="B9" s="63">
        <v>88.0</v>
      </c>
      <c r="C9" s="66">
        <f t="shared" ref="C9:C40" si="1">B9*5</f>
        <v>440</v>
      </c>
      <c r="E9" s="63">
        <v>182.0</v>
      </c>
      <c r="F9" s="63">
        <v>75.0</v>
      </c>
      <c r="G9" s="66">
        <f t="shared" ref="G9:G17" si="2">F9*2.5</f>
        <v>187.5</v>
      </c>
    </row>
    <row r="10" ht="12.75" customHeight="1">
      <c r="A10" s="63">
        <v>2466.0</v>
      </c>
      <c r="B10" s="63">
        <v>100.0</v>
      </c>
      <c r="C10" s="66">
        <f t="shared" si="1"/>
        <v>500</v>
      </c>
      <c r="E10" s="63">
        <v>183.0</v>
      </c>
      <c r="F10" s="63">
        <v>29.0</v>
      </c>
      <c r="G10" s="66">
        <f t="shared" si="2"/>
        <v>72.5</v>
      </c>
    </row>
    <row r="11" ht="12.75" customHeight="1">
      <c r="A11" s="63">
        <v>2467.0</v>
      </c>
      <c r="B11" s="63">
        <v>100.0</v>
      </c>
      <c r="C11" s="66">
        <f t="shared" si="1"/>
        <v>500</v>
      </c>
      <c r="E11" s="63"/>
      <c r="F11" s="63"/>
      <c r="G11" s="66">
        <f t="shared" si="2"/>
        <v>0</v>
      </c>
    </row>
    <row r="12" ht="12.75" customHeight="1">
      <c r="A12" s="63">
        <v>2468.0</v>
      </c>
      <c r="B12" s="63">
        <v>100.0</v>
      </c>
      <c r="C12" s="66">
        <f t="shared" si="1"/>
        <v>500</v>
      </c>
      <c r="E12" s="63">
        <v>183.0</v>
      </c>
      <c r="F12" s="63">
        <v>71.0</v>
      </c>
      <c r="G12" s="66">
        <f t="shared" si="2"/>
        <v>177.5</v>
      </c>
    </row>
    <row r="13" ht="12.75" customHeight="1">
      <c r="A13" s="63">
        <v>2469.0</v>
      </c>
      <c r="B13" s="63">
        <v>100.0</v>
      </c>
      <c r="C13" s="66">
        <f t="shared" si="1"/>
        <v>500</v>
      </c>
      <c r="E13" s="63">
        <v>184.0</v>
      </c>
      <c r="F13" s="63">
        <v>3.0</v>
      </c>
      <c r="G13" s="66">
        <f t="shared" si="2"/>
        <v>7.5</v>
      </c>
    </row>
    <row r="14" ht="12.75" customHeight="1">
      <c r="A14" s="63">
        <v>2470.0</v>
      </c>
      <c r="B14" s="63">
        <v>100.0</v>
      </c>
      <c r="C14" s="66">
        <f t="shared" si="1"/>
        <v>500</v>
      </c>
      <c r="E14" s="63"/>
      <c r="F14" s="63"/>
      <c r="G14" s="66">
        <f t="shared" si="2"/>
        <v>0</v>
      </c>
    </row>
    <row r="15" ht="12.75" customHeight="1">
      <c r="A15" s="63">
        <v>2471.0</v>
      </c>
      <c r="B15" s="63">
        <v>100.0</v>
      </c>
      <c r="C15" s="66">
        <f t="shared" si="1"/>
        <v>500</v>
      </c>
      <c r="E15" s="63"/>
      <c r="F15" s="63"/>
      <c r="G15" s="66">
        <f t="shared" si="2"/>
        <v>0</v>
      </c>
    </row>
    <row r="16" ht="12.75" customHeight="1">
      <c r="A16" s="63">
        <v>2472.0</v>
      </c>
      <c r="B16" s="63">
        <v>100.0</v>
      </c>
      <c r="C16" s="66">
        <f t="shared" si="1"/>
        <v>500</v>
      </c>
      <c r="E16" s="63"/>
      <c r="F16" s="63"/>
      <c r="G16" s="66">
        <f t="shared" si="2"/>
        <v>0</v>
      </c>
    </row>
    <row r="17" ht="12.75" customHeight="1">
      <c r="A17" s="63">
        <v>2473.0</v>
      </c>
      <c r="B17" s="63">
        <v>100.0</v>
      </c>
      <c r="C17" s="66">
        <f t="shared" si="1"/>
        <v>500</v>
      </c>
      <c r="E17" s="63"/>
      <c r="F17" s="63"/>
      <c r="G17" s="66">
        <f t="shared" si="2"/>
        <v>0</v>
      </c>
    </row>
    <row r="18" ht="12.75" customHeight="1">
      <c r="A18" s="63">
        <v>2474.0</v>
      </c>
      <c r="B18" s="63">
        <v>100.0</v>
      </c>
      <c r="C18" s="66">
        <f t="shared" si="1"/>
        <v>500</v>
      </c>
      <c r="E18" s="67" t="s">
        <v>44</v>
      </c>
      <c r="F18" s="63">
        <f t="shared" ref="F18:G18" si="3">SUM(F9:F17)</f>
        <v>178</v>
      </c>
      <c r="G18" s="68">
        <f t="shared" si="3"/>
        <v>445</v>
      </c>
    </row>
    <row r="19" ht="12.75" customHeight="1">
      <c r="A19" s="63">
        <v>2475.0</v>
      </c>
      <c r="B19" s="63">
        <v>83.0</v>
      </c>
      <c r="C19" s="66">
        <f t="shared" si="1"/>
        <v>415</v>
      </c>
      <c r="E19" s="63" t="s">
        <v>45</v>
      </c>
      <c r="F19" s="63"/>
      <c r="G19" s="66"/>
    </row>
    <row r="20" ht="12.75" customHeight="1">
      <c r="A20" s="63"/>
      <c r="B20" s="63"/>
      <c r="C20" s="66">
        <f t="shared" si="1"/>
        <v>0</v>
      </c>
      <c r="E20" s="63" t="s">
        <v>38</v>
      </c>
      <c r="F20" s="63"/>
      <c r="G20" s="63" t="s">
        <v>46</v>
      </c>
    </row>
    <row r="21" ht="12.75" customHeight="1">
      <c r="A21" s="63">
        <v>2475.0</v>
      </c>
      <c r="B21" s="63">
        <v>17.0</v>
      </c>
      <c r="C21" s="66">
        <f t="shared" si="1"/>
        <v>85</v>
      </c>
      <c r="E21" s="63">
        <v>2465.0</v>
      </c>
      <c r="F21" s="63">
        <v>2482.0</v>
      </c>
      <c r="G21" s="63">
        <v>182.0</v>
      </c>
    </row>
    <row r="22" ht="12.75" customHeight="1">
      <c r="A22" s="63">
        <v>2476.0</v>
      </c>
      <c r="B22" s="63">
        <v>100.0</v>
      </c>
      <c r="C22" s="66">
        <f t="shared" si="1"/>
        <v>500</v>
      </c>
      <c r="E22" s="63">
        <v>2466.0</v>
      </c>
      <c r="F22" s="63">
        <v>2483.0</v>
      </c>
      <c r="G22" s="66">
        <v>183.0</v>
      </c>
    </row>
    <row r="23" ht="12.75" customHeight="1">
      <c r="A23" s="63">
        <v>2477.0</v>
      </c>
      <c r="B23" s="63">
        <v>100.0</v>
      </c>
      <c r="C23" s="66">
        <f t="shared" si="1"/>
        <v>500</v>
      </c>
      <c r="E23" s="63">
        <v>2467.0</v>
      </c>
      <c r="F23" s="63">
        <v>2484.0</v>
      </c>
      <c r="G23" s="66"/>
    </row>
    <row r="24" ht="12.75" customHeight="1">
      <c r="A24" s="63">
        <v>2478.0</v>
      </c>
      <c r="B24" s="63">
        <v>100.0</v>
      </c>
      <c r="C24" s="66">
        <f t="shared" si="1"/>
        <v>500</v>
      </c>
      <c r="E24" s="63">
        <v>2468.0</v>
      </c>
      <c r="F24" s="63"/>
      <c r="G24" s="66"/>
    </row>
    <row r="25" ht="12.75" customHeight="1">
      <c r="A25" s="63">
        <v>2479.0</v>
      </c>
      <c r="B25" s="63">
        <v>100.0</v>
      </c>
      <c r="C25" s="66">
        <f t="shared" si="1"/>
        <v>500</v>
      </c>
      <c r="E25" s="63">
        <v>2469.0</v>
      </c>
      <c r="F25" s="63"/>
      <c r="G25" s="66"/>
    </row>
    <row r="26" ht="12.75" customHeight="1">
      <c r="A26" s="63">
        <v>2480.0</v>
      </c>
      <c r="B26" s="63">
        <v>100.0</v>
      </c>
      <c r="C26" s="66">
        <f t="shared" si="1"/>
        <v>500</v>
      </c>
      <c r="E26" s="63">
        <v>2470.0</v>
      </c>
      <c r="F26" s="63"/>
      <c r="G26" s="66"/>
    </row>
    <row r="27" ht="12.75" customHeight="1">
      <c r="A27" s="63">
        <v>2481.0</v>
      </c>
      <c r="B27" s="63">
        <v>100.0</v>
      </c>
      <c r="C27" s="66">
        <f t="shared" si="1"/>
        <v>500</v>
      </c>
      <c r="E27" s="69">
        <v>2471.0</v>
      </c>
      <c r="F27" s="69"/>
      <c r="G27" s="70"/>
    </row>
    <row r="28" ht="12.75" customHeight="1">
      <c r="A28" s="63">
        <v>2482.0</v>
      </c>
      <c r="B28" s="63">
        <v>100.0</v>
      </c>
      <c r="C28" s="66">
        <f t="shared" si="1"/>
        <v>500</v>
      </c>
      <c r="E28" s="63">
        <v>2472.0</v>
      </c>
      <c r="F28" s="69"/>
      <c r="G28" s="70"/>
    </row>
    <row r="29" ht="12.75" customHeight="1">
      <c r="A29" s="63">
        <v>2483.0</v>
      </c>
      <c r="B29" s="63">
        <v>100.0</v>
      </c>
      <c r="C29" s="66">
        <f t="shared" si="1"/>
        <v>500</v>
      </c>
      <c r="E29" s="63">
        <v>2473.0</v>
      </c>
      <c r="F29" s="69"/>
      <c r="G29" s="70"/>
    </row>
    <row r="30" ht="12.75" customHeight="1">
      <c r="A30" s="63">
        <v>2484.0</v>
      </c>
      <c r="B30" s="63">
        <v>100.0</v>
      </c>
      <c r="C30" s="66">
        <f t="shared" si="1"/>
        <v>500</v>
      </c>
      <c r="E30" s="63">
        <v>2474.0</v>
      </c>
      <c r="F30" s="69"/>
      <c r="G30" s="70"/>
    </row>
    <row r="31" ht="12.75" customHeight="1">
      <c r="A31" s="63">
        <v>2485.0</v>
      </c>
      <c r="B31" s="63">
        <v>100.0</v>
      </c>
      <c r="C31" s="66">
        <f t="shared" si="1"/>
        <v>500</v>
      </c>
      <c r="E31" s="69">
        <v>2475.0</v>
      </c>
      <c r="F31" s="69"/>
      <c r="G31" s="70"/>
    </row>
    <row r="32" ht="12.75" customHeight="1">
      <c r="A32" s="63">
        <v>2486.0</v>
      </c>
      <c r="B32" s="63">
        <v>27.0</v>
      </c>
      <c r="C32" s="66">
        <f t="shared" si="1"/>
        <v>135</v>
      </c>
      <c r="E32" s="63">
        <v>2476.0</v>
      </c>
      <c r="F32" s="69"/>
      <c r="G32" s="70"/>
    </row>
    <row r="33" ht="12.75" customHeight="1">
      <c r="A33" s="63"/>
      <c r="B33" s="63"/>
      <c r="C33" s="66">
        <f t="shared" si="1"/>
        <v>0</v>
      </c>
      <c r="E33" s="63">
        <v>2477.0</v>
      </c>
      <c r="F33" s="63"/>
      <c r="G33" s="63"/>
    </row>
    <row r="34" ht="12.75" customHeight="1">
      <c r="A34" s="63"/>
      <c r="B34" s="63"/>
      <c r="C34" s="66">
        <f t="shared" si="1"/>
        <v>0</v>
      </c>
      <c r="E34" s="63">
        <v>2478.0</v>
      </c>
      <c r="F34" s="63"/>
      <c r="G34" s="63"/>
    </row>
    <row r="35" ht="12.75" customHeight="1">
      <c r="A35" s="63"/>
      <c r="B35" s="63"/>
      <c r="C35" s="66">
        <f t="shared" si="1"/>
        <v>0</v>
      </c>
      <c r="E35" s="63">
        <v>2479.0</v>
      </c>
      <c r="F35" s="63"/>
      <c r="G35" s="63"/>
    </row>
    <row r="36" ht="12.75" customHeight="1">
      <c r="A36" s="63"/>
      <c r="B36" s="63"/>
      <c r="C36" s="66">
        <f t="shared" si="1"/>
        <v>0</v>
      </c>
      <c r="E36" s="63">
        <v>2480.0</v>
      </c>
      <c r="F36" s="63"/>
      <c r="G36" s="63"/>
      <c r="H36" s="71"/>
    </row>
    <row r="37" ht="12.75" customHeight="1">
      <c r="A37" s="63"/>
      <c r="B37" s="63"/>
      <c r="C37" s="66">
        <f t="shared" si="1"/>
        <v>0</v>
      </c>
      <c r="E37" s="63">
        <v>2481.0</v>
      </c>
      <c r="F37" s="63"/>
      <c r="G37" s="63"/>
    </row>
    <row r="38" ht="12.75" customHeight="1">
      <c r="A38" s="63"/>
      <c r="B38" s="63"/>
      <c r="C38" s="66">
        <f t="shared" si="1"/>
        <v>0</v>
      </c>
      <c r="E38" s="72" t="s">
        <v>47</v>
      </c>
      <c r="F38" s="73">
        <f>SUM(C41,G18)</f>
        <v>11020</v>
      </c>
      <c r="G38" s="74"/>
    </row>
    <row r="39" ht="12.75" customHeight="1">
      <c r="A39" s="63"/>
      <c r="B39" s="63"/>
      <c r="C39" s="66">
        <f t="shared" si="1"/>
        <v>0</v>
      </c>
      <c r="E39" s="72" t="s">
        <v>48</v>
      </c>
      <c r="F39" s="75"/>
      <c r="G39" s="76"/>
    </row>
    <row r="40" ht="28.5" customHeight="1">
      <c r="A40" s="63"/>
      <c r="B40" s="63"/>
      <c r="C40" s="66">
        <f t="shared" si="1"/>
        <v>0</v>
      </c>
    </row>
    <row r="41" ht="12.75" customHeight="1">
      <c r="A41" s="77" t="s">
        <v>49</v>
      </c>
      <c r="B41" s="63">
        <f t="shared" ref="B41:C41" si="4">SUM(B9:B40)</f>
        <v>2115</v>
      </c>
      <c r="C41" s="68">
        <f t="shared" si="4"/>
        <v>10575</v>
      </c>
      <c r="E41" s="71" t="s">
        <v>50</v>
      </c>
      <c r="F41" s="63"/>
      <c r="G41" s="63"/>
    </row>
    <row r="42" ht="12.75" customHeight="1">
      <c r="A42" s="71" t="s">
        <v>51</v>
      </c>
      <c r="B42" s="63"/>
      <c r="C42" s="71">
        <v>99094.0</v>
      </c>
    </row>
    <row r="43" ht="12.75" customHeight="1">
      <c r="A43" s="71" t="s">
        <v>52</v>
      </c>
      <c r="B43" s="71"/>
      <c r="C43" s="71">
        <f>SUM(B41,F18)</f>
        <v>2293</v>
      </c>
      <c r="E43" s="71" t="s">
        <v>53</v>
      </c>
      <c r="F43" s="63"/>
      <c r="G43" s="71">
        <f>C49+C53</f>
        <v>2357</v>
      </c>
    </row>
    <row r="44" ht="12.75" customHeight="1">
      <c r="A44" s="63" t="s">
        <v>54</v>
      </c>
      <c r="B44" s="63"/>
      <c r="C44" s="63"/>
    </row>
    <row r="45" ht="12.75" customHeight="1">
      <c r="E45" s="78" t="s">
        <v>55</v>
      </c>
      <c r="F45" s="79"/>
      <c r="G45" s="71">
        <f>G43-C43</f>
        <v>64</v>
      </c>
    </row>
    <row r="46" ht="12.75" customHeight="1">
      <c r="A46" s="71" t="s">
        <v>56</v>
      </c>
      <c r="B46" s="63"/>
      <c r="C46" s="71">
        <v>227.0</v>
      </c>
    </row>
    <row r="47" ht="12.75" customHeight="1">
      <c r="A47" s="63" t="s">
        <v>48</v>
      </c>
      <c r="B47" s="63"/>
      <c r="C47" s="63"/>
    </row>
    <row r="48" ht="12.75" customHeight="1">
      <c r="A48" s="63"/>
      <c r="B48" s="63"/>
      <c r="C48" s="63"/>
    </row>
    <row r="49" ht="12.75" customHeight="1">
      <c r="A49" s="71" t="s">
        <v>57</v>
      </c>
      <c r="B49" s="63"/>
      <c r="C49" s="71">
        <v>1452.0</v>
      </c>
    </row>
    <row r="50" ht="12.75" customHeight="1">
      <c r="A50" s="63" t="s">
        <v>48</v>
      </c>
      <c r="B50" s="63"/>
      <c r="C50" s="63"/>
    </row>
    <row r="51" ht="12.75" customHeight="1"/>
    <row r="52" ht="12.75" customHeight="1">
      <c r="A52" s="80" t="s">
        <v>58</v>
      </c>
      <c r="B52" s="81"/>
      <c r="C52" s="82"/>
    </row>
    <row r="53" ht="12.75" customHeight="1">
      <c r="A53" s="80" t="s">
        <v>59</v>
      </c>
      <c r="B53" s="82"/>
      <c r="C53" s="83">
        <f>99999-C42</f>
        <v>905</v>
      </c>
    </row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1:G1"/>
    <mergeCell ref="A2:G2"/>
    <mergeCell ref="A3:G3"/>
    <mergeCell ref="A4:G4"/>
    <mergeCell ref="F38:G38"/>
    <mergeCell ref="E45:F45"/>
    <mergeCell ref="A52:C52"/>
    <mergeCell ref="A53:B53"/>
  </mergeCells>
  <printOptions horizontalCentered="1" verticalCentered="1"/>
  <pageMargins bottom="0.0784722222222222" footer="0.0" header="0.0" left="0.751388888888889" right="0.751388888888889" top="0.2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44623.0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2486.0</v>
      </c>
      <c r="C13" s="64">
        <v>73.0</v>
      </c>
      <c r="D13" s="66">
        <f t="shared" ref="D13:D39" si="1">$G$8*C13</f>
        <v>365</v>
      </c>
      <c r="F13" s="63">
        <v>184.0</v>
      </c>
      <c r="G13" s="63">
        <v>4.0</v>
      </c>
      <c r="H13" s="66">
        <f t="shared" ref="H13:H21" si="2">G13*2.5</f>
        <v>10</v>
      </c>
    </row>
    <row r="14" ht="12.75" customHeight="1">
      <c r="B14" s="64">
        <v>2487.0</v>
      </c>
      <c r="C14" s="64">
        <v>83.0</v>
      </c>
      <c r="D14" s="66">
        <f t="shared" si="1"/>
        <v>415</v>
      </c>
      <c r="F14" s="63"/>
      <c r="G14" s="63"/>
      <c r="H14" s="66">
        <f t="shared" si="2"/>
        <v>0</v>
      </c>
    </row>
    <row r="15" ht="12.75" customHeight="1">
      <c r="B15" s="64"/>
      <c r="C15" s="64"/>
      <c r="D15" s="66">
        <f t="shared" si="1"/>
        <v>0</v>
      </c>
      <c r="F15" s="63">
        <v>184.0</v>
      </c>
      <c r="G15" s="63">
        <v>26.0</v>
      </c>
      <c r="H15" s="66">
        <f t="shared" si="2"/>
        <v>65</v>
      </c>
    </row>
    <row r="16" ht="12.75" customHeight="1">
      <c r="B16" s="64">
        <v>2487.0</v>
      </c>
      <c r="C16" s="64">
        <v>16.0</v>
      </c>
      <c r="D16" s="66">
        <f t="shared" si="1"/>
        <v>80</v>
      </c>
      <c r="F16" s="63"/>
      <c r="G16" s="63"/>
      <c r="H16" s="66">
        <f t="shared" si="2"/>
        <v>0</v>
      </c>
    </row>
    <row r="17" ht="12.75" customHeight="1">
      <c r="B17" s="64">
        <v>2488.0</v>
      </c>
      <c r="C17" s="64">
        <v>100.0</v>
      </c>
      <c r="D17" s="66">
        <f t="shared" si="1"/>
        <v>500</v>
      </c>
      <c r="F17" s="63"/>
      <c r="G17" s="63"/>
      <c r="H17" s="66">
        <f t="shared" si="2"/>
        <v>0</v>
      </c>
    </row>
    <row r="18" ht="12.75" customHeight="1">
      <c r="B18" s="64">
        <v>2489.0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2490.0</v>
      </c>
      <c r="C19" s="64">
        <v>92.0</v>
      </c>
      <c r="D19" s="66">
        <f t="shared" si="1"/>
        <v>460</v>
      </c>
      <c r="F19" s="63"/>
      <c r="G19" s="63"/>
      <c r="H19" s="66">
        <f t="shared" si="2"/>
        <v>0</v>
      </c>
    </row>
    <row r="20" ht="12.75" customHeight="1">
      <c r="B20" s="64"/>
      <c r="C20" s="64"/>
      <c r="D20" s="66">
        <f t="shared" si="1"/>
        <v>0</v>
      </c>
      <c r="F20" s="63"/>
      <c r="G20" s="63"/>
      <c r="H20" s="66">
        <f t="shared" si="2"/>
        <v>0</v>
      </c>
    </row>
    <row r="21" ht="12.75" customHeight="1">
      <c r="B21" s="64"/>
      <c r="C21" s="64"/>
      <c r="D21" s="66">
        <f t="shared" si="1"/>
        <v>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30</v>
      </c>
      <c r="H22" s="101">
        <f t="shared" si="3"/>
        <v>75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2486.0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>
        <v>2487.0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2488.0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2489.0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/>
      <c r="G31" s="64"/>
      <c r="H31" s="105"/>
    </row>
    <row r="32" ht="12.75" customHeight="1">
      <c r="B32" s="64"/>
      <c r="C32" s="64"/>
      <c r="D32" s="66">
        <f t="shared" si="1"/>
        <v>0</v>
      </c>
      <c r="F32" s="64"/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464</v>
      </c>
      <c r="D40" s="110">
        <f t="shared" si="4"/>
        <v>2320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1452.0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494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1660.0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/>
      <c r="F46" s="118">
        <f>F50-F43</f>
        <v>91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2037.0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377</v>
      </c>
      <c r="F50" s="118">
        <f>D49-D42</f>
        <v>585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2395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44624.0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2490.0</v>
      </c>
      <c r="C13" s="64">
        <v>8.0</v>
      </c>
      <c r="D13" s="66">
        <f t="shared" ref="D13:D39" si="1">$G$8*C13</f>
        <v>40</v>
      </c>
      <c r="F13" s="63">
        <v>184.0</v>
      </c>
      <c r="G13" s="63">
        <v>7.0</v>
      </c>
      <c r="H13" s="66">
        <f t="shared" ref="H13:H21" si="2">G13*2.5</f>
        <v>17.5</v>
      </c>
    </row>
    <row r="14" ht="12.75" customHeight="1">
      <c r="B14" s="64">
        <v>2491.0</v>
      </c>
      <c r="C14" s="64">
        <v>100.0</v>
      </c>
      <c r="D14" s="66">
        <f t="shared" si="1"/>
        <v>500</v>
      </c>
      <c r="F14" s="63"/>
      <c r="G14" s="63"/>
      <c r="H14" s="66">
        <f t="shared" si="2"/>
        <v>0</v>
      </c>
    </row>
    <row r="15" ht="12.75" customHeight="1">
      <c r="B15" s="64">
        <v>2492.0</v>
      </c>
      <c r="C15" s="64">
        <v>12.0</v>
      </c>
      <c r="D15" s="66">
        <f t="shared" si="1"/>
        <v>60</v>
      </c>
      <c r="F15" s="63">
        <v>184.0</v>
      </c>
      <c r="G15" s="63">
        <v>31.0</v>
      </c>
      <c r="H15" s="66">
        <f t="shared" si="2"/>
        <v>77.5</v>
      </c>
    </row>
    <row r="16" ht="12.75" customHeight="1">
      <c r="B16" s="64"/>
      <c r="C16" s="64"/>
      <c r="D16" s="66">
        <f t="shared" si="1"/>
        <v>0</v>
      </c>
      <c r="F16" s="63"/>
      <c r="G16" s="63"/>
      <c r="H16" s="66">
        <f t="shared" si="2"/>
        <v>0</v>
      </c>
    </row>
    <row r="17" ht="12.75" customHeight="1">
      <c r="B17" s="64">
        <v>2492.0</v>
      </c>
      <c r="C17" s="64">
        <v>88.0</v>
      </c>
      <c r="D17" s="66">
        <f t="shared" si="1"/>
        <v>440</v>
      </c>
      <c r="F17" s="63"/>
      <c r="G17" s="63"/>
      <c r="H17" s="66">
        <f t="shared" si="2"/>
        <v>0</v>
      </c>
    </row>
    <row r="18" ht="12.75" customHeight="1">
      <c r="B18" s="64">
        <v>2493.0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2494.0</v>
      </c>
      <c r="C19" s="64">
        <v>100.0</v>
      </c>
      <c r="D19" s="66">
        <f t="shared" si="1"/>
        <v>500</v>
      </c>
      <c r="F19" s="63"/>
      <c r="G19" s="63"/>
      <c r="H19" s="66">
        <f t="shared" si="2"/>
        <v>0</v>
      </c>
    </row>
    <row r="20" ht="12.75" customHeight="1">
      <c r="B20" s="64">
        <v>2496.0</v>
      </c>
      <c r="C20" s="64">
        <v>8.0</v>
      </c>
      <c r="D20" s="66">
        <f t="shared" si="1"/>
        <v>40</v>
      </c>
      <c r="F20" s="63"/>
      <c r="G20" s="63"/>
      <c r="H20" s="66">
        <f t="shared" si="2"/>
        <v>0</v>
      </c>
    </row>
    <row r="21" ht="12.75" customHeight="1">
      <c r="B21" s="64"/>
      <c r="C21" s="64"/>
      <c r="D21" s="66">
        <f t="shared" si="1"/>
        <v>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38</v>
      </c>
      <c r="H22" s="101">
        <f t="shared" si="3"/>
        <v>95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2490.0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>
        <v>2491.0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2492.0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2493.0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>
        <v>2494.0</v>
      </c>
      <c r="G31" s="64"/>
      <c r="H31" s="105"/>
    </row>
    <row r="32" ht="12.75" customHeight="1">
      <c r="B32" s="64"/>
      <c r="C32" s="64"/>
      <c r="D32" s="66">
        <f t="shared" si="1"/>
        <v>0</v>
      </c>
      <c r="F32" s="64"/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416</v>
      </c>
      <c r="D40" s="110">
        <f t="shared" si="4"/>
        <v>2080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2037.0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454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2205.0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168</v>
      </c>
      <c r="F46" s="118">
        <f>F50-F43</f>
        <v>86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2577.0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372</v>
      </c>
      <c r="F50" s="118">
        <f>D49-D42</f>
        <v>540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2175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44625.0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2496.0</v>
      </c>
      <c r="C13" s="64">
        <v>92.0</v>
      </c>
      <c r="D13" s="66">
        <f t="shared" ref="D13:D39" si="1">$G$8*C13</f>
        <v>460</v>
      </c>
      <c r="F13" s="63">
        <v>184.0</v>
      </c>
      <c r="G13" s="63">
        <v>28.0</v>
      </c>
      <c r="H13" s="66">
        <f t="shared" ref="H13:H21" si="2">G13*2.5</f>
        <v>70</v>
      </c>
    </row>
    <row r="14" ht="12.75" customHeight="1">
      <c r="B14" s="64">
        <v>2495.0</v>
      </c>
      <c r="C14" s="64">
        <v>100.0</v>
      </c>
      <c r="D14" s="66">
        <f t="shared" si="1"/>
        <v>500</v>
      </c>
      <c r="F14" s="63"/>
      <c r="G14" s="63"/>
      <c r="H14" s="66">
        <f t="shared" si="2"/>
        <v>0</v>
      </c>
    </row>
    <row r="15" ht="12.75" customHeight="1">
      <c r="B15" s="64">
        <v>2497.0</v>
      </c>
      <c r="C15" s="64">
        <v>100.0</v>
      </c>
      <c r="D15" s="66">
        <f t="shared" si="1"/>
        <v>500</v>
      </c>
      <c r="F15" s="63">
        <v>184.0</v>
      </c>
      <c r="G15" s="63">
        <v>1.0</v>
      </c>
      <c r="H15" s="66">
        <f t="shared" si="2"/>
        <v>2.5</v>
      </c>
    </row>
    <row r="16" ht="12.75" customHeight="1">
      <c r="B16" s="64">
        <v>2498.0</v>
      </c>
      <c r="C16" s="64">
        <v>100.0</v>
      </c>
      <c r="D16" s="66">
        <f t="shared" si="1"/>
        <v>500</v>
      </c>
      <c r="F16" s="63">
        <v>185.0</v>
      </c>
      <c r="G16" s="63">
        <v>32.0</v>
      </c>
      <c r="H16" s="66">
        <f t="shared" si="2"/>
        <v>80</v>
      </c>
    </row>
    <row r="17" ht="12.75" customHeight="1">
      <c r="B17" s="64">
        <v>2499.0</v>
      </c>
      <c r="C17" s="64">
        <v>100.0</v>
      </c>
      <c r="D17" s="66">
        <f t="shared" si="1"/>
        <v>500</v>
      </c>
      <c r="F17" s="63"/>
      <c r="G17" s="63"/>
      <c r="H17" s="66">
        <f t="shared" si="2"/>
        <v>0</v>
      </c>
    </row>
    <row r="18" ht="12.75" customHeight="1">
      <c r="B18" s="64">
        <v>2500.0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2551.0</v>
      </c>
      <c r="C19" s="64">
        <v>19.0</v>
      </c>
      <c r="D19" s="66">
        <f t="shared" si="1"/>
        <v>95</v>
      </c>
      <c r="F19" s="63"/>
      <c r="G19" s="63"/>
      <c r="H19" s="66">
        <f t="shared" si="2"/>
        <v>0</v>
      </c>
    </row>
    <row r="20" ht="12.75" customHeight="1">
      <c r="B20" s="64"/>
      <c r="C20" s="64"/>
      <c r="D20" s="66">
        <f t="shared" si="1"/>
        <v>0</v>
      </c>
      <c r="F20" s="63"/>
      <c r="G20" s="63"/>
      <c r="H20" s="66">
        <f t="shared" si="2"/>
        <v>0</v>
      </c>
    </row>
    <row r="21" ht="12.75" customHeight="1">
      <c r="B21" s="64">
        <v>2551.0</v>
      </c>
      <c r="C21" s="64">
        <v>81.0</v>
      </c>
      <c r="D21" s="66">
        <f t="shared" si="1"/>
        <v>405</v>
      </c>
      <c r="F21" s="63"/>
      <c r="G21" s="63"/>
      <c r="H21" s="66">
        <f t="shared" si="2"/>
        <v>0</v>
      </c>
    </row>
    <row r="22" ht="12.75" customHeight="1">
      <c r="B22" s="64">
        <v>2501.0</v>
      </c>
      <c r="C22" s="64">
        <v>100.0</v>
      </c>
      <c r="D22" s="66">
        <f t="shared" si="1"/>
        <v>500</v>
      </c>
      <c r="F22" s="100" t="s">
        <v>27</v>
      </c>
      <c r="G22" s="71">
        <f t="shared" ref="G22:H22" si="3">SUM(G13:G21)</f>
        <v>61</v>
      </c>
      <c r="H22" s="101">
        <f t="shared" si="3"/>
        <v>152.5</v>
      </c>
    </row>
    <row r="23" ht="12.75" customHeight="1">
      <c r="B23" s="64">
        <v>2502.0</v>
      </c>
      <c r="C23" s="64">
        <v>100.0</v>
      </c>
      <c r="D23" s="66">
        <f t="shared" si="1"/>
        <v>500</v>
      </c>
      <c r="F23" s="102"/>
      <c r="G23" s="65"/>
      <c r="H23" s="103"/>
    </row>
    <row r="24" ht="12.75" customHeight="1">
      <c r="B24" s="64">
        <v>2503.0</v>
      </c>
      <c r="C24" s="64">
        <v>100.0</v>
      </c>
      <c r="D24" s="66">
        <f t="shared" si="1"/>
        <v>500</v>
      </c>
      <c r="F24" s="102"/>
      <c r="G24" s="65"/>
      <c r="H24" s="103"/>
    </row>
    <row r="25" ht="12.75" customHeight="1">
      <c r="B25" s="64">
        <v>2504.0</v>
      </c>
      <c r="C25" s="64">
        <v>100.0</v>
      </c>
      <c r="D25" s="66">
        <f t="shared" si="1"/>
        <v>500</v>
      </c>
      <c r="F25" s="98" t="s">
        <v>45</v>
      </c>
      <c r="G25" s="99"/>
      <c r="H25" s="79"/>
    </row>
    <row r="26" ht="12.75" customHeight="1">
      <c r="B26" s="64">
        <v>2505.0</v>
      </c>
      <c r="C26" s="64">
        <v>100.0</v>
      </c>
      <c r="D26" s="66">
        <f t="shared" si="1"/>
        <v>500</v>
      </c>
      <c r="F26" s="98" t="s">
        <v>38</v>
      </c>
      <c r="G26" s="79"/>
      <c r="H26" s="104" t="s">
        <v>46</v>
      </c>
    </row>
    <row r="27" ht="12.75" customHeight="1">
      <c r="B27" s="64">
        <v>2506.0</v>
      </c>
      <c r="C27" s="64">
        <v>82.0</v>
      </c>
      <c r="D27" s="66">
        <f t="shared" si="1"/>
        <v>410</v>
      </c>
      <c r="F27" s="64">
        <v>2496.0</v>
      </c>
      <c r="G27" s="64"/>
      <c r="H27" s="64">
        <v>184.0</v>
      </c>
    </row>
    <row r="28" ht="12.75" customHeight="1">
      <c r="B28" s="64"/>
      <c r="C28" s="64"/>
      <c r="D28" s="66">
        <f t="shared" si="1"/>
        <v>0</v>
      </c>
      <c r="F28" s="64">
        <v>2495.0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2497.0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2498.0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>
        <v>2499.0</v>
      </c>
      <c r="G31" s="64"/>
      <c r="H31" s="105"/>
    </row>
    <row r="32" ht="12.75" customHeight="1">
      <c r="B32" s="64"/>
      <c r="C32" s="64"/>
      <c r="D32" s="66">
        <f t="shared" si="1"/>
        <v>0</v>
      </c>
      <c r="F32" s="64">
        <v>2500.0</v>
      </c>
      <c r="G32" s="64"/>
      <c r="H32" s="105"/>
    </row>
    <row r="33" ht="12.75" customHeight="1">
      <c r="B33" s="64"/>
      <c r="C33" s="64"/>
      <c r="D33" s="66">
        <f t="shared" si="1"/>
        <v>0</v>
      </c>
      <c r="F33" s="106">
        <v>2551.0</v>
      </c>
      <c r="G33" s="106"/>
      <c r="H33" s="107"/>
    </row>
    <row r="34" ht="12.75" customHeight="1">
      <c r="B34" s="64"/>
      <c r="C34" s="64"/>
      <c r="D34" s="66">
        <f t="shared" si="1"/>
        <v>0</v>
      </c>
      <c r="F34" s="64">
        <v>2502.0</v>
      </c>
      <c r="G34" s="106"/>
      <c r="H34" s="107"/>
    </row>
    <row r="35" ht="12.75" customHeight="1">
      <c r="B35" s="64"/>
      <c r="C35" s="64"/>
      <c r="D35" s="66">
        <f t="shared" si="1"/>
        <v>0</v>
      </c>
      <c r="F35" s="64">
        <v>2503.0</v>
      </c>
      <c r="G35" s="106"/>
      <c r="H35" s="107"/>
    </row>
    <row r="36" ht="12.75" customHeight="1">
      <c r="B36" s="64"/>
      <c r="C36" s="64"/>
      <c r="D36" s="66">
        <f t="shared" si="1"/>
        <v>0</v>
      </c>
      <c r="F36" s="64">
        <v>2504.0</v>
      </c>
      <c r="G36" s="106"/>
      <c r="H36" s="107"/>
    </row>
    <row r="37" ht="12.75" customHeight="1">
      <c r="B37" s="64"/>
      <c r="C37" s="64"/>
      <c r="D37" s="66">
        <f t="shared" si="1"/>
        <v>0</v>
      </c>
      <c r="F37" s="106">
        <v>2505.0</v>
      </c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1274</v>
      </c>
      <c r="D40" s="110">
        <f t="shared" si="4"/>
        <v>6370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2577.0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1335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3327.0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750</v>
      </c>
      <c r="F46" s="118">
        <f>F50-F43</f>
        <v>136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4048.0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721</v>
      </c>
      <c r="F50" s="118">
        <f>D49-D42</f>
        <v>1471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6522.5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44626.0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2506.0</v>
      </c>
      <c r="C13" s="64">
        <v>18.0</v>
      </c>
      <c r="D13" s="66">
        <f t="shared" ref="D13:D39" si="1">$G$8*C13</f>
        <v>90</v>
      </c>
      <c r="F13" s="63">
        <v>185.0</v>
      </c>
      <c r="G13" s="63">
        <v>33.0</v>
      </c>
      <c r="H13" s="66">
        <f t="shared" ref="H13:H21" si="2">G13*2.5</f>
        <v>82.5</v>
      </c>
    </row>
    <row r="14" ht="12.75" customHeight="1">
      <c r="B14" s="64">
        <v>2507.0</v>
      </c>
      <c r="C14" s="64">
        <v>100.0</v>
      </c>
      <c r="D14" s="66">
        <f t="shared" si="1"/>
        <v>500</v>
      </c>
      <c r="F14" s="63"/>
      <c r="G14" s="63"/>
      <c r="H14" s="66">
        <f t="shared" si="2"/>
        <v>0</v>
      </c>
    </row>
    <row r="15" ht="12.75" customHeight="1">
      <c r="B15" s="64">
        <v>2508.0</v>
      </c>
      <c r="C15" s="64">
        <v>100.0</v>
      </c>
      <c r="D15" s="66">
        <f t="shared" si="1"/>
        <v>500</v>
      </c>
      <c r="F15" s="63">
        <v>185.0</v>
      </c>
      <c r="G15" s="63">
        <v>34.0</v>
      </c>
      <c r="H15" s="66">
        <f t="shared" si="2"/>
        <v>85</v>
      </c>
    </row>
    <row r="16" ht="12.75" customHeight="1">
      <c r="B16" s="64">
        <v>2509.0</v>
      </c>
      <c r="C16" s="64">
        <v>100.0</v>
      </c>
      <c r="D16" s="66">
        <f t="shared" si="1"/>
        <v>500</v>
      </c>
      <c r="F16" s="63">
        <v>186.0</v>
      </c>
      <c r="G16" s="63">
        <v>36.0</v>
      </c>
      <c r="H16" s="66">
        <f t="shared" si="2"/>
        <v>90</v>
      </c>
    </row>
    <row r="17" ht="12.75" customHeight="1">
      <c r="B17" s="64">
        <v>2510.0</v>
      </c>
      <c r="C17" s="64">
        <v>100.0</v>
      </c>
      <c r="D17" s="66">
        <f t="shared" si="1"/>
        <v>500</v>
      </c>
      <c r="F17" s="63"/>
      <c r="G17" s="63"/>
      <c r="H17" s="66">
        <f t="shared" si="2"/>
        <v>0</v>
      </c>
    </row>
    <row r="18" ht="12.75" customHeight="1">
      <c r="B18" s="64">
        <v>2511.0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2512.0</v>
      </c>
      <c r="C19" s="64">
        <v>100.0</v>
      </c>
      <c r="D19" s="66">
        <f t="shared" si="1"/>
        <v>500</v>
      </c>
      <c r="F19" s="63"/>
      <c r="G19" s="63"/>
      <c r="H19" s="66">
        <f t="shared" si="2"/>
        <v>0</v>
      </c>
    </row>
    <row r="20" ht="12.75" customHeight="1">
      <c r="B20" s="64">
        <v>2513.0</v>
      </c>
      <c r="C20" s="64">
        <v>100.0</v>
      </c>
      <c r="D20" s="66">
        <f t="shared" si="1"/>
        <v>500</v>
      </c>
      <c r="F20" s="63"/>
      <c r="G20" s="63"/>
      <c r="H20" s="66">
        <f t="shared" si="2"/>
        <v>0</v>
      </c>
    </row>
    <row r="21" ht="12.75" customHeight="1">
      <c r="B21" s="64">
        <v>2514.0</v>
      </c>
      <c r="C21" s="64">
        <v>100.0</v>
      </c>
      <c r="D21" s="66">
        <f t="shared" si="1"/>
        <v>500</v>
      </c>
      <c r="F21" s="63"/>
      <c r="G21" s="63"/>
      <c r="H21" s="66">
        <f t="shared" si="2"/>
        <v>0</v>
      </c>
    </row>
    <row r="22" ht="12.75" customHeight="1">
      <c r="B22" s="64">
        <v>2515.0</v>
      </c>
      <c r="C22" s="64">
        <v>100.0</v>
      </c>
      <c r="D22" s="66">
        <f t="shared" si="1"/>
        <v>500</v>
      </c>
      <c r="F22" s="100" t="s">
        <v>27</v>
      </c>
      <c r="G22" s="71">
        <f t="shared" ref="G22:H22" si="3">SUM(G13:G21)</f>
        <v>103</v>
      </c>
      <c r="H22" s="101">
        <f t="shared" si="3"/>
        <v>257.5</v>
      </c>
    </row>
    <row r="23" ht="12.75" customHeight="1">
      <c r="B23" s="64">
        <v>2516.0</v>
      </c>
      <c r="C23" s="64">
        <v>100.0</v>
      </c>
      <c r="D23" s="66">
        <f t="shared" si="1"/>
        <v>500</v>
      </c>
      <c r="F23" s="102"/>
      <c r="G23" s="65"/>
      <c r="H23" s="103"/>
    </row>
    <row r="24" ht="12.75" customHeight="1">
      <c r="B24" s="64">
        <v>2517.0</v>
      </c>
      <c r="C24" s="64">
        <v>74.0</v>
      </c>
      <c r="D24" s="66">
        <f t="shared" si="1"/>
        <v>370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>
        <v>2517.0</v>
      </c>
      <c r="C26" s="64">
        <v>25.0</v>
      </c>
      <c r="D26" s="66">
        <f t="shared" si="1"/>
        <v>125</v>
      </c>
      <c r="F26" s="98" t="s">
        <v>38</v>
      </c>
      <c r="G26" s="79"/>
      <c r="H26" s="104" t="s">
        <v>46</v>
      </c>
    </row>
    <row r="27" ht="12.75" customHeight="1">
      <c r="B27" s="64">
        <v>2518.0</v>
      </c>
      <c r="C27" s="64">
        <v>100.0</v>
      </c>
      <c r="D27" s="66">
        <f t="shared" si="1"/>
        <v>500</v>
      </c>
      <c r="F27" s="64">
        <v>2506.0</v>
      </c>
      <c r="G27" s="64">
        <v>2520.0</v>
      </c>
      <c r="H27" s="64">
        <v>185.0</v>
      </c>
    </row>
    <row r="28" ht="12.75" customHeight="1">
      <c r="B28" s="64">
        <v>2519.0</v>
      </c>
      <c r="C28" s="64">
        <v>100.0</v>
      </c>
      <c r="D28" s="66">
        <f t="shared" si="1"/>
        <v>500</v>
      </c>
      <c r="F28" s="64">
        <v>2507.0</v>
      </c>
      <c r="G28" s="64">
        <v>2521.0</v>
      </c>
      <c r="H28" s="64"/>
    </row>
    <row r="29" ht="12.75" customHeight="1">
      <c r="B29" s="64">
        <v>2520.0</v>
      </c>
      <c r="C29" s="64">
        <v>100.0</v>
      </c>
      <c r="D29" s="66">
        <f t="shared" si="1"/>
        <v>500</v>
      </c>
      <c r="F29" s="64">
        <v>2508.0</v>
      </c>
      <c r="G29" s="64">
        <v>2522.0</v>
      </c>
      <c r="H29" s="105"/>
    </row>
    <row r="30" ht="12.75" customHeight="1">
      <c r="B30" s="64">
        <v>2521.0</v>
      </c>
      <c r="C30" s="64">
        <v>100.0</v>
      </c>
      <c r="D30" s="66">
        <f t="shared" si="1"/>
        <v>500</v>
      </c>
      <c r="F30" s="64">
        <v>2509.0</v>
      </c>
      <c r="G30" s="64">
        <v>2523.0</v>
      </c>
      <c r="H30" s="105"/>
    </row>
    <row r="31" ht="12.75" customHeight="1">
      <c r="B31" s="64">
        <v>2522.0</v>
      </c>
      <c r="C31" s="64">
        <v>100.0</v>
      </c>
      <c r="D31" s="66">
        <f t="shared" si="1"/>
        <v>500</v>
      </c>
      <c r="F31" s="64">
        <v>2510.0</v>
      </c>
      <c r="G31" s="64">
        <v>2524.0</v>
      </c>
      <c r="H31" s="105"/>
    </row>
    <row r="32" ht="12.75" customHeight="1">
      <c r="B32" s="64">
        <v>2523.0</v>
      </c>
      <c r="C32" s="64">
        <v>100.0</v>
      </c>
      <c r="D32" s="66">
        <f t="shared" si="1"/>
        <v>500</v>
      </c>
      <c r="F32" s="64">
        <v>2511.0</v>
      </c>
      <c r="G32" s="64">
        <v>2525.0</v>
      </c>
      <c r="H32" s="105"/>
    </row>
    <row r="33" ht="12.75" customHeight="1">
      <c r="B33" s="64">
        <v>2524.0</v>
      </c>
      <c r="C33" s="64">
        <v>99.0</v>
      </c>
      <c r="D33" s="66">
        <f t="shared" si="1"/>
        <v>495</v>
      </c>
      <c r="F33" s="106">
        <v>2512.0</v>
      </c>
      <c r="G33" s="106"/>
      <c r="H33" s="107"/>
    </row>
    <row r="34" ht="12.75" customHeight="1">
      <c r="B34" s="64">
        <v>2525.0</v>
      </c>
      <c r="C34" s="64">
        <v>100.0</v>
      </c>
      <c r="D34" s="66">
        <f t="shared" si="1"/>
        <v>500</v>
      </c>
      <c r="F34" s="64">
        <v>2513.0</v>
      </c>
      <c r="G34" s="106"/>
      <c r="H34" s="107"/>
    </row>
    <row r="35" ht="12.75" customHeight="1">
      <c r="B35" s="64">
        <v>2526.0</v>
      </c>
      <c r="C35" s="64">
        <v>67.0</v>
      </c>
      <c r="D35" s="66">
        <f t="shared" si="1"/>
        <v>335</v>
      </c>
      <c r="F35" s="64">
        <v>2514.0</v>
      </c>
      <c r="G35" s="106"/>
      <c r="H35" s="107"/>
    </row>
    <row r="36" ht="12.75" customHeight="1">
      <c r="B36" s="64"/>
      <c r="C36" s="64"/>
      <c r="D36" s="66">
        <f t="shared" si="1"/>
        <v>0</v>
      </c>
      <c r="F36" s="64">
        <v>2515.0</v>
      </c>
      <c r="G36" s="106"/>
      <c r="H36" s="107"/>
    </row>
    <row r="37" ht="12.75" customHeight="1">
      <c r="B37" s="64"/>
      <c r="C37" s="64"/>
      <c r="D37" s="66">
        <f t="shared" si="1"/>
        <v>0</v>
      </c>
      <c r="F37" s="106">
        <v>2516.0</v>
      </c>
      <c r="G37" s="106"/>
      <c r="H37" s="107"/>
    </row>
    <row r="38" ht="12.75" customHeight="1">
      <c r="B38" s="64"/>
      <c r="C38" s="64"/>
      <c r="D38" s="66">
        <f t="shared" si="1"/>
        <v>0</v>
      </c>
      <c r="F38" s="64">
        <v>2517.0</v>
      </c>
      <c r="G38" s="106"/>
      <c r="H38" s="107"/>
    </row>
    <row r="39" ht="12.75" customHeight="1">
      <c r="B39" s="64"/>
      <c r="C39" s="64"/>
      <c r="D39" s="66">
        <f t="shared" si="1"/>
        <v>0</v>
      </c>
      <c r="F39" s="64">
        <v>2518.0</v>
      </c>
      <c r="G39" s="64"/>
      <c r="H39" s="64"/>
    </row>
    <row r="40" ht="12.75" customHeight="1">
      <c r="B40" s="108" t="s">
        <v>27</v>
      </c>
      <c r="C40" s="109">
        <f t="shared" ref="C40:D40" si="4">SUM(C13:C39)</f>
        <v>1983</v>
      </c>
      <c r="D40" s="110">
        <f t="shared" si="4"/>
        <v>9915</v>
      </c>
      <c r="F40" s="64">
        <v>2519.0</v>
      </c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4048.0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2086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3327.0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-721</v>
      </c>
      <c r="F46" s="118">
        <f>F50-F43</f>
        <v>172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6306.0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2979</v>
      </c>
      <c r="F50" s="118">
        <f>D49-D42</f>
        <v>2258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10172.5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44263.0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2526.0</v>
      </c>
      <c r="C13" s="64">
        <v>33.0</v>
      </c>
      <c r="D13" s="66">
        <f t="shared" ref="D13:D39" si="1">$G$8*C13</f>
        <v>165</v>
      </c>
      <c r="F13" s="63">
        <v>186.0</v>
      </c>
      <c r="G13" s="63">
        <v>8.0</v>
      </c>
      <c r="H13" s="66">
        <f t="shared" ref="H13:H21" si="2">G13*2.5</f>
        <v>20</v>
      </c>
    </row>
    <row r="14" ht="12.75" customHeight="1">
      <c r="B14" s="64">
        <v>2527.0</v>
      </c>
      <c r="C14" s="64">
        <v>100.0</v>
      </c>
      <c r="D14" s="66">
        <f t="shared" si="1"/>
        <v>500</v>
      </c>
      <c r="F14" s="63"/>
      <c r="G14" s="63"/>
      <c r="H14" s="66">
        <f t="shared" si="2"/>
        <v>0</v>
      </c>
    </row>
    <row r="15" ht="12.75" customHeight="1">
      <c r="B15" s="64">
        <v>2528.0</v>
      </c>
      <c r="C15" s="64">
        <v>33.0</v>
      </c>
      <c r="D15" s="66">
        <f t="shared" si="1"/>
        <v>165</v>
      </c>
      <c r="F15" s="63">
        <v>186.0</v>
      </c>
      <c r="G15" s="63">
        <v>26.0</v>
      </c>
      <c r="H15" s="66">
        <f t="shared" si="2"/>
        <v>65</v>
      </c>
    </row>
    <row r="16" ht="12.75" customHeight="1">
      <c r="B16" s="64"/>
      <c r="C16" s="64"/>
      <c r="D16" s="66">
        <f t="shared" si="1"/>
        <v>0</v>
      </c>
      <c r="F16" s="63"/>
      <c r="G16" s="63"/>
      <c r="H16" s="66">
        <f t="shared" si="2"/>
        <v>0</v>
      </c>
    </row>
    <row r="17" ht="12.75" customHeight="1">
      <c r="B17" s="64">
        <v>2528.0</v>
      </c>
      <c r="C17" s="64">
        <v>67.0</v>
      </c>
      <c r="D17" s="66">
        <f t="shared" si="1"/>
        <v>335</v>
      </c>
      <c r="F17" s="63"/>
      <c r="G17" s="63"/>
      <c r="H17" s="66">
        <f t="shared" si="2"/>
        <v>0</v>
      </c>
    </row>
    <row r="18" ht="12.75" customHeight="1">
      <c r="B18" s="64">
        <v>2529.0</v>
      </c>
      <c r="C18" s="64">
        <v>100.0</v>
      </c>
      <c r="D18" s="66">
        <f t="shared" si="1"/>
        <v>500</v>
      </c>
      <c r="F18" s="63"/>
      <c r="G18" s="63"/>
      <c r="H18" s="66">
        <f t="shared" si="2"/>
        <v>0</v>
      </c>
    </row>
    <row r="19" ht="12.75" customHeight="1">
      <c r="B19" s="64">
        <v>2530.0</v>
      </c>
      <c r="C19" s="64">
        <v>100.0</v>
      </c>
      <c r="D19" s="66">
        <f t="shared" si="1"/>
        <v>500</v>
      </c>
      <c r="F19" s="63"/>
      <c r="G19" s="63"/>
      <c r="H19" s="66">
        <f t="shared" si="2"/>
        <v>0</v>
      </c>
    </row>
    <row r="20" ht="12.75" customHeight="1">
      <c r="B20" s="64">
        <v>2531.0</v>
      </c>
      <c r="C20" s="64">
        <v>100.0</v>
      </c>
      <c r="D20" s="66">
        <f t="shared" si="1"/>
        <v>500</v>
      </c>
      <c r="F20" s="63"/>
      <c r="G20" s="63"/>
      <c r="H20" s="66">
        <f t="shared" si="2"/>
        <v>0</v>
      </c>
    </row>
    <row r="21" ht="12.75" customHeight="1">
      <c r="B21" s="64">
        <v>2532.0</v>
      </c>
      <c r="C21" s="64">
        <v>5.0</v>
      </c>
      <c r="D21" s="66">
        <f t="shared" si="1"/>
        <v>25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34</v>
      </c>
      <c r="H22" s="101">
        <f t="shared" si="3"/>
        <v>85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2526.0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>
        <v>2527.0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2528.0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>
        <v>2529.0</v>
      </c>
      <c r="G30" s="64"/>
      <c r="H30" s="105"/>
    </row>
    <row r="31" ht="12.75" customHeight="1">
      <c r="B31" s="64"/>
      <c r="C31" s="64"/>
      <c r="D31" s="66">
        <f t="shared" si="1"/>
        <v>0</v>
      </c>
      <c r="F31" s="64">
        <v>2530.0</v>
      </c>
      <c r="G31" s="64"/>
      <c r="H31" s="105"/>
    </row>
    <row r="32" ht="12.75" customHeight="1">
      <c r="B32" s="64"/>
      <c r="C32" s="64"/>
      <c r="D32" s="66">
        <f t="shared" si="1"/>
        <v>0</v>
      </c>
      <c r="F32" s="64">
        <v>2531.0</v>
      </c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538</v>
      </c>
      <c r="D40" s="110">
        <f t="shared" si="4"/>
        <v>2690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6306.0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572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6528.0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222</v>
      </c>
      <c r="F46" s="118">
        <f>F50-F43</f>
        <v>93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6971.0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443</v>
      </c>
      <c r="F50" s="118">
        <f>D49-D42</f>
        <v>665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2775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.5"/>
    <col customWidth="1" min="2" max="2" width="9.13"/>
    <col customWidth="1" min="3" max="3" width="12.38"/>
    <col customWidth="1" min="4" max="4" width="11.0"/>
    <col customWidth="1" min="5" max="5" width="7.38"/>
    <col customWidth="1" min="6" max="6" width="8.0"/>
    <col customWidth="1" min="7" max="7" width="8.5"/>
    <col customWidth="1" min="8" max="8" width="10.38"/>
    <col customWidth="1" min="9" max="9" width="1.5"/>
    <col customWidth="1" min="10" max="26" width="8.0"/>
  </cols>
  <sheetData>
    <row r="1" ht="48.0" customHeight="1">
      <c r="B1" s="62"/>
    </row>
    <row r="2" ht="12.75" customHeight="1">
      <c r="B2" s="84" t="s">
        <v>0</v>
      </c>
    </row>
    <row r="3" ht="12.75" customHeight="1">
      <c r="B3" s="85" t="s">
        <v>1</v>
      </c>
    </row>
    <row r="4" ht="12.75" customHeight="1">
      <c r="A4" s="86"/>
      <c r="B4" s="87" t="s">
        <v>34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ht="12.75" customHeight="1">
      <c r="A5" s="86"/>
      <c r="B5" s="87"/>
      <c r="C5" s="87"/>
      <c r="D5" s="87"/>
      <c r="E5" s="87"/>
      <c r="F5" s="87"/>
      <c r="G5" s="87"/>
      <c r="H5" s="87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2.75" customHeight="1">
      <c r="B6" s="88" t="s">
        <v>3</v>
      </c>
      <c r="L6" s="89"/>
    </row>
    <row r="7" ht="22.5" customHeight="1">
      <c r="B7" s="90" t="s">
        <v>36</v>
      </c>
    </row>
    <row r="8" ht="12.75" customHeight="1">
      <c r="A8" s="65"/>
      <c r="B8" s="91" t="s">
        <v>37</v>
      </c>
      <c r="C8" s="92">
        <v>44629.0</v>
      </c>
      <c r="D8" s="65"/>
      <c r="E8" s="65"/>
      <c r="F8" s="93" t="s">
        <v>60</v>
      </c>
      <c r="G8" s="94">
        <v>5.0</v>
      </c>
      <c r="H8" s="95" t="s">
        <v>38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ht="12.75" customHeight="1">
      <c r="F9" s="62"/>
      <c r="G9" s="96">
        <v>2.5</v>
      </c>
      <c r="H9" s="97" t="s">
        <v>46</v>
      </c>
    </row>
    <row r="10" ht="7.5" customHeight="1">
      <c r="F10" s="65"/>
      <c r="G10" s="65"/>
      <c r="H10" s="65"/>
    </row>
    <row r="11" ht="12.75" customHeight="1">
      <c r="A11" s="65"/>
      <c r="B11" s="98" t="s">
        <v>61</v>
      </c>
      <c r="C11" s="99"/>
      <c r="D11" s="79"/>
      <c r="E11" s="65"/>
      <c r="F11" s="98" t="s">
        <v>62</v>
      </c>
      <c r="G11" s="99"/>
      <c r="H11" s="79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ht="12.75" customHeight="1">
      <c r="B12" s="64" t="s">
        <v>63</v>
      </c>
      <c r="C12" s="64" t="s">
        <v>64</v>
      </c>
      <c r="D12" s="64" t="s">
        <v>43</v>
      </c>
      <c r="F12" s="63" t="s">
        <v>40</v>
      </c>
      <c r="G12" s="63" t="s">
        <v>41</v>
      </c>
      <c r="H12" s="63" t="s">
        <v>43</v>
      </c>
    </row>
    <row r="13" ht="12.75" customHeight="1">
      <c r="B13" s="64">
        <v>2532.0</v>
      </c>
      <c r="C13" s="64">
        <v>90.0</v>
      </c>
      <c r="D13" s="66">
        <f t="shared" ref="D13:D39" si="1">$G$8*C13</f>
        <v>450</v>
      </c>
      <c r="F13" s="63">
        <v>186.0</v>
      </c>
      <c r="G13" s="63">
        <v>10.0</v>
      </c>
      <c r="H13" s="66">
        <f t="shared" ref="H13:H21" si="2">G13*2.5</f>
        <v>25</v>
      </c>
    </row>
    <row r="14" ht="12.75" customHeight="1">
      <c r="B14" s="64"/>
      <c r="C14" s="64"/>
      <c r="D14" s="66">
        <f t="shared" si="1"/>
        <v>0</v>
      </c>
      <c r="F14" s="63"/>
      <c r="G14" s="63"/>
      <c r="H14" s="66">
        <f t="shared" si="2"/>
        <v>0</v>
      </c>
    </row>
    <row r="15" ht="12.75" customHeight="1">
      <c r="B15" s="64">
        <v>2532.0</v>
      </c>
      <c r="C15" s="64">
        <v>5.0</v>
      </c>
      <c r="D15" s="66">
        <f t="shared" si="1"/>
        <v>25</v>
      </c>
      <c r="F15" s="63">
        <v>186.0</v>
      </c>
      <c r="G15" s="63">
        <v>18.0</v>
      </c>
      <c r="H15" s="66">
        <f t="shared" si="2"/>
        <v>45</v>
      </c>
    </row>
    <row r="16" ht="12.75" customHeight="1">
      <c r="B16" s="64">
        <v>2533.0</v>
      </c>
      <c r="C16" s="64">
        <v>100.0</v>
      </c>
      <c r="D16" s="66">
        <f t="shared" si="1"/>
        <v>500</v>
      </c>
      <c r="F16" s="63"/>
      <c r="G16" s="63"/>
      <c r="H16" s="66">
        <f t="shared" si="2"/>
        <v>0</v>
      </c>
    </row>
    <row r="17" ht="12.75" customHeight="1">
      <c r="B17" s="64">
        <v>2534.0</v>
      </c>
      <c r="C17" s="64">
        <v>100.0</v>
      </c>
      <c r="D17" s="66">
        <f t="shared" si="1"/>
        <v>500</v>
      </c>
      <c r="F17" s="63"/>
      <c r="G17" s="63"/>
      <c r="H17" s="66">
        <f t="shared" si="2"/>
        <v>0</v>
      </c>
    </row>
    <row r="18" ht="12.75" customHeight="1">
      <c r="B18" s="64">
        <v>2535.0</v>
      </c>
      <c r="C18" s="64">
        <v>73.0</v>
      </c>
      <c r="D18" s="66">
        <f t="shared" si="1"/>
        <v>365</v>
      </c>
      <c r="F18" s="63"/>
      <c r="G18" s="63"/>
      <c r="H18" s="66">
        <f t="shared" si="2"/>
        <v>0</v>
      </c>
    </row>
    <row r="19" ht="12.75" customHeight="1">
      <c r="B19" s="64"/>
      <c r="C19" s="64"/>
      <c r="D19" s="66">
        <f t="shared" si="1"/>
        <v>0</v>
      </c>
      <c r="F19" s="63"/>
      <c r="G19" s="63"/>
      <c r="H19" s="66">
        <f t="shared" si="2"/>
        <v>0</v>
      </c>
    </row>
    <row r="20" ht="12.75" customHeight="1">
      <c r="B20" s="64"/>
      <c r="C20" s="64"/>
      <c r="D20" s="66">
        <f t="shared" si="1"/>
        <v>0</v>
      </c>
      <c r="F20" s="63"/>
      <c r="G20" s="63"/>
      <c r="H20" s="66">
        <f t="shared" si="2"/>
        <v>0</v>
      </c>
    </row>
    <row r="21" ht="12.75" customHeight="1">
      <c r="B21" s="64"/>
      <c r="C21" s="64"/>
      <c r="D21" s="66">
        <f t="shared" si="1"/>
        <v>0</v>
      </c>
      <c r="F21" s="63"/>
      <c r="G21" s="63"/>
      <c r="H21" s="66">
        <f t="shared" si="2"/>
        <v>0</v>
      </c>
    </row>
    <row r="22" ht="12.75" customHeight="1">
      <c r="B22" s="64"/>
      <c r="C22" s="64"/>
      <c r="D22" s="66">
        <f t="shared" si="1"/>
        <v>0</v>
      </c>
      <c r="F22" s="100" t="s">
        <v>27</v>
      </c>
      <c r="G22" s="71">
        <f t="shared" ref="G22:H22" si="3">SUM(G13:G21)</f>
        <v>28</v>
      </c>
      <c r="H22" s="101">
        <f t="shared" si="3"/>
        <v>70</v>
      </c>
    </row>
    <row r="23" ht="12.75" customHeight="1">
      <c r="B23" s="64"/>
      <c r="C23" s="64"/>
      <c r="D23" s="66">
        <f t="shared" si="1"/>
        <v>0</v>
      </c>
      <c r="F23" s="102"/>
      <c r="G23" s="65"/>
      <c r="H23" s="103"/>
    </row>
    <row r="24" ht="12.75" customHeight="1">
      <c r="B24" s="64"/>
      <c r="C24" s="64"/>
      <c r="D24" s="66">
        <f t="shared" si="1"/>
        <v>0</v>
      </c>
      <c r="F24" s="102"/>
      <c r="G24" s="65"/>
      <c r="H24" s="103"/>
    </row>
    <row r="25" ht="12.75" customHeight="1">
      <c r="B25" s="64"/>
      <c r="C25" s="64"/>
      <c r="D25" s="66">
        <f t="shared" si="1"/>
        <v>0</v>
      </c>
      <c r="F25" s="98" t="s">
        <v>45</v>
      </c>
      <c r="G25" s="99"/>
      <c r="H25" s="79"/>
    </row>
    <row r="26" ht="12.75" customHeight="1">
      <c r="B26" s="64"/>
      <c r="C26" s="64"/>
      <c r="D26" s="66">
        <f t="shared" si="1"/>
        <v>0</v>
      </c>
      <c r="F26" s="98" t="s">
        <v>38</v>
      </c>
      <c r="G26" s="79"/>
      <c r="H26" s="104" t="s">
        <v>46</v>
      </c>
    </row>
    <row r="27" ht="12.75" customHeight="1">
      <c r="B27" s="64"/>
      <c r="C27" s="64"/>
      <c r="D27" s="66">
        <f t="shared" si="1"/>
        <v>0</v>
      </c>
      <c r="F27" s="64">
        <v>2532.0</v>
      </c>
      <c r="G27" s="64"/>
      <c r="H27" s="64"/>
    </row>
    <row r="28" ht="12.75" customHeight="1">
      <c r="B28" s="64"/>
      <c r="C28" s="64"/>
      <c r="D28" s="66">
        <f t="shared" si="1"/>
        <v>0</v>
      </c>
      <c r="F28" s="64">
        <v>2533.0</v>
      </c>
      <c r="G28" s="64"/>
      <c r="H28" s="64"/>
    </row>
    <row r="29" ht="12.75" customHeight="1">
      <c r="B29" s="64"/>
      <c r="C29" s="64"/>
      <c r="D29" s="66">
        <f t="shared" si="1"/>
        <v>0</v>
      </c>
      <c r="F29" s="64">
        <v>2534.0</v>
      </c>
      <c r="G29" s="64"/>
      <c r="H29" s="105"/>
    </row>
    <row r="30" ht="12.75" customHeight="1">
      <c r="B30" s="64"/>
      <c r="C30" s="64"/>
      <c r="D30" s="66">
        <f t="shared" si="1"/>
        <v>0</v>
      </c>
      <c r="F30" s="64"/>
      <c r="G30" s="64"/>
      <c r="H30" s="105"/>
    </row>
    <row r="31" ht="12.75" customHeight="1">
      <c r="B31" s="64"/>
      <c r="C31" s="64"/>
      <c r="D31" s="66">
        <f t="shared" si="1"/>
        <v>0</v>
      </c>
      <c r="F31" s="64"/>
      <c r="G31" s="64"/>
      <c r="H31" s="105"/>
    </row>
    <row r="32" ht="12.75" customHeight="1">
      <c r="B32" s="64"/>
      <c r="C32" s="64"/>
      <c r="D32" s="66">
        <f t="shared" si="1"/>
        <v>0</v>
      </c>
      <c r="F32" s="64"/>
      <c r="G32" s="64"/>
      <c r="H32" s="105"/>
    </row>
    <row r="33" ht="12.75" customHeight="1">
      <c r="B33" s="64"/>
      <c r="C33" s="64"/>
      <c r="D33" s="66">
        <f t="shared" si="1"/>
        <v>0</v>
      </c>
      <c r="F33" s="106"/>
      <c r="G33" s="106"/>
      <c r="H33" s="107"/>
    </row>
    <row r="34" ht="12.75" customHeight="1">
      <c r="B34" s="64"/>
      <c r="C34" s="64"/>
      <c r="D34" s="66">
        <f t="shared" si="1"/>
        <v>0</v>
      </c>
      <c r="F34" s="64"/>
      <c r="G34" s="106"/>
      <c r="H34" s="107"/>
    </row>
    <row r="35" ht="12.75" customHeight="1">
      <c r="B35" s="64"/>
      <c r="C35" s="64"/>
      <c r="D35" s="66">
        <f t="shared" si="1"/>
        <v>0</v>
      </c>
      <c r="F35" s="64"/>
      <c r="G35" s="106"/>
      <c r="H35" s="107"/>
    </row>
    <row r="36" ht="12.75" customHeight="1">
      <c r="B36" s="64"/>
      <c r="C36" s="64"/>
      <c r="D36" s="66">
        <f t="shared" si="1"/>
        <v>0</v>
      </c>
      <c r="F36" s="64"/>
      <c r="G36" s="106"/>
      <c r="H36" s="107"/>
    </row>
    <row r="37" ht="12.75" customHeight="1">
      <c r="B37" s="64"/>
      <c r="C37" s="64"/>
      <c r="D37" s="66">
        <f t="shared" si="1"/>
        <v>0</v>
      </c>
      <c r="F37" s="106"/>
      <c r="G37" s="106"/>
      <c r="H37" s="107"/>
    </row>
    <row r="38" ht="12.75" customHeight="1">
      <c r="B38" s="64"/>
      <c r="C38" s="64"/>
      <c r="D38" s="66">
        <f t="shared" si="1"/>
        <v>0</v>
      </c>
      <c r="F38" s="64"/>
      <c r="G38" s="106"/>
      <c r="H38" s="107"/>
    </row>
    <row r="39" ht="12.75" customHeight="1">
      <c r="B39" s="64"/>
      <c r="C39" s="64"/>
      <c r="D39" s="66">
        <f t="shared" si="1"/>
        <v>0</v>
      </c>
      <c r="F39" s="64"/>
      <c r="G39" s="64"/>
      <c r="H39" s="64"/>
    </row>
    <row r="40" ht="12.75" customHeight="1">
      <c r="B40" s="108" t="s">
        <v>27</v>
      </c>
      <c r="C40" s="109">
        <f t="shared" ref="C40:D40" si="4">SUM(C13:C39)</f>
        <v>368</v>
      </c>
      <c r="D40" s="110">
        <f t="shared" si="4"/>
        <v>1840</v>
      </c>
      <c r="F40" s="64"/>
      <c r="G40" s="64"/>
      <c r="H40" s="111"/>
      <c r="I40" s="112"/>
    </row>
    <row r="41" ht="12.75" customHeight="1">
      <c r="B41" s="113"/>
      <c r="C41" s="114"/>
      <c r="D41" s="115"/>
      <c r="F41" s="65"/>
      <c r="G41" s="116"/>
    </row>
    <row r="42" ht="19.5" customHeight="1">
      <c r="B42" s="71" t="s">
        <v>65</v>
      </c>
      <c r="C42" s="63"/>
      <c r="D42" s="71">
        <v>6971.0</v>
      </c>
      <c r="F42" s="93" t="s">
        <v>66</v>
      </c>
      <c r="G42" s="81"/>
      <c r="H42" s="82"/>
    </row>
    <row r="43" ht="22.5" customHeight="1">
      <c r="B43" s="117" t="s">
        <v>48</v>
      </c>
      <c r="C43" s="111"/>
      <c r="D43" s="79"/>
      <c r="F43" s="118">
        <f>C40+G22</f>
        <v>396</v>
      </c>
      <c r="G43" s="81"/>
      <c r="H43" s="82"/>
    </row>
    <row r="44" ht="12.75" customHeight="1">
      <c r="F44" s="61"/>
    </row>
    <row r="45" ht="18.75" customHeight="1">
      <c r="B45" s="71" t="s">
        <v>67</v>
      </c>
      <c r="C45" s="69"/>
      <c r="D45" s="119">
        <v>7121.0</v>
      </c>
      <c r="F45" s="93" t="s">
        <v>68</v>
      </c>
      <c r="G45" s="81"/>
      <c r="H45" s="82"/>
    </row>
    <row r="46" ht="25.5" customHeight="1">
      <c r="B46" s="78" t="s">
        <v>69</v>
      </c>
      <c r="C46" s="79"/>
      <c r="D46" s="71">
        <f>D45-D42</f>
        <v>150</v>
      </c>
      <c r="F46" s="118">
        <f>F50-F43</f>
        <v>79</v>
      </c>
      <c r="G46" s="81"/>
      <c r="H46" s="82"/>
    </row>
    <row r="47" ht="21.0" customHeight="1">
      <c r="B47" s="120" t="s">
        <v>48</v>
      </c>
      <c r="C47" s="121"/>
      <c r="D47" s="122"/>
    </row>
    <row r="48" ht="12.75" customHeight="1">
      <c r="B48" s="123"/>
      <c r="C48" s="65"/>
      <c r="D48" s="65"/>
    </row>
    <row r="49" ht="19.5" customHeight="1">
      <c r="B49" s="71" t="s">
        <v>70</v>
      </c>
      <c r="C49" s="63"/>
      <c r="D49" s="71">
        <v>7446.0</v>
      </c>
      <c r="F49" s="93" t="s">
        <v>71</v>
      </c>
      <c r="G49" s="81"/>
      <c r="H49" s="82"/>
    </row>
    <row r="50" ht="25.5" customHeight="1">
      <c r="B50" s="124" t="s">
        <v>72</v>
      </c>
      <c r="C50" s="99"/>
      <c r="D50" s="71">
        <f>D49-D45</f>
        <v>325</v>
      </c>
      <c r="F50" s="118">
        <f>D49-D42</f>
        <v>475</v>
      </c>
      <c r="G50" s="81"/>
      <c r="H50" s="82"/>
    </row>
    <row r="51" ht="18.75" customHeight="1">
      <c r="B51" s="63" t="s">
        <v>48</v>
      </c>
      <c r="C51" s="111"/>
      <c r="D51" s="79"/>
    </row>
    <row r="52" ht="12.75" customHeight="1"/>
    <row r="53" ht="12.75" customHeight="1">
      <c r="B53" s="125" t="s">
        <v>73</v>
      </c>
      <c r="C53" s="81"/>
      <c r="D53" s="81"/>
      <c r="E53" s="82"/>
      <c r="F53" s="126">
        <f>D40+H22</f>
        <v>1910</v>
      </c>
      <c r="G53" s="81"/>
      <c r="H53" s="82"/>
    </row>
    <row r="54" ht="12.75" customHeight="1"/>
    <row r="55" ht="12.75" customHeight="1"/>
    <row r="56" ht="12.75" customHeight="1"/>
    <row r="57" ht="12.75" customHeight="1"/>
    <row r="58" ht="12.75" customHeight="1">
      <c r="B58" s="127" t="s">
        <v>74</v>
      </c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4">
    <mergeCell ref="B1:H1"/>
    <mergeCell ref="B2:H2"/>
    <mergeCell ref="B3:H3"/>
    <mergeCell ref="B4:H4"/>
    <mergeCell ref="B6:H6"/>
    <mergeCell ref="B7:H7"/>
    <mergeCell ref="B11:D11"/>
    <mergeCell ref="C43:D43"/>
    <mergeCell ref="B46:C46"/>
    <mergeCell ref="C47:D47"/>
    <mergeCell ref="B50:C50"/>
    <mergeCell ref="C51:D51"/>
    <mergeCell ref="B53:E53"/>
    <mergeCell ref="F46:H46"/>
    <mergeCell ref="F49:H49"/>
    <mergeCell ref="F50:H50"/>
    <mergeCell ref="F53:H53"/>
    <mergeCell ref="F11:H11"/>
    <mergeCell ref="F25:H25"/>
    <mergeCell ref="F26:G26"/>
    <mergeCell ref="G41:H41"/>
    <mergeCell ref="F42:H42"/>
    <mergeCell ref="F43:H43"/>
    <mergeCell ref="F45:H45"/>
  </mergeCells>
  <printOptions horizontalCentered="1" verticalCentered="1"/>
  <pageMargins bottom="0.393055555555556" footer="0.0" header="0.0" left="0.590277777777778" right="0.590277777777778" top="0.393055555555556"/>
  <pageSetup paperSize="9" scale="91" orientation="portrait"/>
  <drawing r:id="rId1"/>
</worksheet>
</file>